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firstSheet="1" activeTab="1"/>
  </bookViews>
  <sheets>
    <sheet name="04财政拨款表" sheetId="1" state="hidden" r:id="rId1"/>
    <sheet name="1公共财政决算 " sheetId="2" r:id="rId2"/>
    <sheet name="2基金决算" sheetId="3" r:id="rId3"/>
    <sheet name="3国有资本经营决算" sheetId="4" r:id="rId4"/>
    <sheet name="4三公经费决算表" sheetId="5" r:id="rId5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_xlnm.Print_Area" localSheetId="0">'04财政拨款表'!$A$1:$E$71</definedName>
    <definedName name="_xlnm.Print_Area" localSheetId="2">'2基金决算'!$A$1:$D$47</definedName>
    <definedName name="_xlnm.Print_Area" localSheetId="3">'3国有资本经营决算'!$A$1:$D$11</definedName>
    <definedName name="_xlnm.Print_Titles" localSheetId="0">'04财政拨款表'!$3:$4</definedName>
    <definedName name="_xlnm.Print_Titles" localSheetId="1">'1公共财政决算 '!$3:$5</definedName>
    <definedName name="_xlnm.Print_Titles" localSheetId="2">'2基金决算'!$3:$5</definedName>
    <definedName name="_xlnm.Print_Titles" localSheetId="3">'3国有资本经营决算'!$3:$5</definedName>
    <definedName name="v">#REF!</definedName>
    <definedName name="地区名称" localSheetId="4">'[2]封面'!$B$2:$B$37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<sst xmlns="http://schemas.openxmlformats.org/spreadsheetml/2006/main" count="597" uniqueCount="584">
  <si>
    <t xml:space="preserve">  【103014302】计提廉租住房资金</t>
  </si>
  <si>
    <t xml:space="preserve">  【1030147】农业土地开发资金收入</t>
  </si>
  <si>
    <t xml:space="preserve">  【103014801】土地出让价款收入</t>
  </si>
  <si>
    <t xml:space="preserve">  【103014802】补缴的土地价款</t>
  </si>
  <si>
    <t xml:space="preserve">  【103014803】划拨土地收入</t>
  </si>
  <si>
    <t xml:space="preserve">  【103014899】其他土地出让收入</t>
  </si>
  <si>
    <t xml:space="preserve">  【103015002】地方大中型水库库区基金收入</t>
  </si>
  <si>
    <t xml:space="preserve">  【103015501】福利彩票公益金收入</t>
  </si>
  <si>
    <t xml:space="preserve">  【103015502】体育彩票公益金收入</t>
  </si>
  <si>
    <t xml:space="preserve">  【1030157】小型水库移民扶助基金收入</t>
  </si>
  <si>
    <t xml:space="preserve">  【103015803】省级重大水利工程建设资金</t>
  </si>
  <si>
    <t xml:space="preserve">  【1030159】车辆通行费</t>
  </si>
  <si>
    <t xml:space="preserve">  【1030174】无线电频率占用费</t>
  </si>
  <si>
    <t xml:space="preserve">  【1030199】其他政府性基金收入</t>
  </si>
  <si>
    <t xml:space="preserve">    【2120702】廉租住房支出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</si>
  <si>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</si>
  <si>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</si>
  <si>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</si>
  <si>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</si>
  <si>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</si>
  <si>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</si>
  <si>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</si>
  <si>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</si>
  <si>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</si>
  <si>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</si>
  <si>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</si>
  <si>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</si>
  <si>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</si>
  <si>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</si>
  <si>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</si>
  <si>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</si>
  <si>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</si>
  <si>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</si>
  <si>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</si>
  <si>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</si>
  <si>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</si>
  <si>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</si>
  <si>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</si>
  <si>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</si>
  <si>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基本支出</t>
  </si>
  <si>
    <t xml:space="preserve">    返还性支出</t>
  </si>
  <si>
    <t xml:space="preserve">    一般性转移支付支出</t>
  </si>
  <si>
    <t>一、一般公共服务</t>
  </si>
  <si>
    <t>收入合计</t>
  </si>
  <si>
    <t>支出合计</t>
  </si>
  <si>
    <t xml:space="preserve">      上年结余收入</t>
  </si>
  <si>
    <t>收入总计</t>
  </si>
  <si>
    <t>支出总计</t>
  </si>
  <si>
    <t>附表4</t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</si>
  <si>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</si>
  <si>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</si>
  <si>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</si>
  <si>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</si>
  <si>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</si>
  <si>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</si>
  <si>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</si>
  <si>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</si>
  <si>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</si>
  <si>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</si>
  <si>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</si>
  <si>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</si>
  <si>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</si>
  <si>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</si>
  <si>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</si>
  <si>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</si>
  <si>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</si>
  <si>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</si>
  <si>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</si>
  <si>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</si>
  <si>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</si>
  <si>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</si>
  <si>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</si>
  <si>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</si>
  <si>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</si>
  <si>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</si>
  <si>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</si>
  <si>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</si>
  <si>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</si>
  <si>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</si>
  <si>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</si>
  <si>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</si>
  <si>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</si>
  <si>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</si>
  <si>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</si>
  <si>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</si>
  <si>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</si>
  <si>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</si>
  <si>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</si>
  <si>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</si>
  <si>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</si>
  <si>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</si>
  <si>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</si>
  <si>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</si>
  <si>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</si>
  <si>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</si>
  <si>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</si>
  <si>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</si>
  <si>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</si>
  <si>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</si>
  <si>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</si>
  <si>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</si>
  <si>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上年结余收入</t>
  </si>
  <si>
    <t>十、农林水事务</t>
  </si>
  <si>
    <t>八、节能环保</t>
  </si>
  <si>
    <t>二十、国债还本付息支出</t>
  </si>
  <si>
    <t xml:space="preserve">  上级补助收入</t>
  </si>
  <si>
    <t>【201】一般公共服务支出</t>
  </si>
  <si>
    <t xml:space="preserve">  【20101】人大事务</t>
  </si>
  <si>
    <t xml:space="preserve">    【2010101】行政运行（人大事务）</t>
  </si>
  <si>
    <t xml:space="preserve">  【20102】政协事务</t>
  </si>
  <si>
    <t xml:space="preserve">    【2010201】行政运行（政协事务）</t>
  </si>
  <si>
    <t xml:space="preserve">  【20103】政府办公厅（室）及相关机构事务</t>
  </si>
  <si>
    <t xml:space="preserve">    【2010301】行政运行（政府办公厅（室）及相关机构事务）</t>
  </si>
  <si>
    <t xml:space="preserve">  【20104】发展与改革事务</t>
  </si>
  <si>
    <t xml:space="preserve">    【2010401】行政运行（发展与改革事务）</t>
  </si>
  <si>
    <t xml:space="preserve">  【20105】统计信息事务</t>
  </si>
  <si>
    <t xml:space="preserve">    【2010501】行政运行（统计信息事务）</t>
  </si>
  <si>
    <t xml:space="preserve">  【20106】财政事务</t>
  </si>
  <si>
    <t xml:space="preserve">    【2010601】行政运行（财政事务）</t>
  </si>
  <si>
    <t xml:space="preserve">  【20107】税收事务</t>
  </si>
  <si>
    <t xml:space="preserve">    【2010799】其他税收事务支出</t>
  </si>
  <si>
    <t xml:space="preserve">  【20108】审计事务</t>
  </si>
  <si>
    <t xml:space="preserve">    【2010801】行政运行（审计事务）</t>
  </si>
  <si>
    <t xml:space="preserve">  【20110】人力资源事务</t>
  </si>
  <si>
    <t xml:space="preserve">    【2011001】行政运行（人力资源事务）</t>
  </si>
  <si>
    <t xml:space="preserve">  【20111】纪检监察事务</t>
  </si>
  <si>
    <t xml:space="preserve">    【2011101】行政运行（纪检监察事务）</t>
  </si>
  <si>
    <t xml:space="preserve">  【20113】商贸事务</t>
  </si>
  <si>
    <t xml:space="preserve">    【2011301】行政运行（商贸事务）</t>
  </si>
  <si>
    <t xml:space="preserve">  【20123】民族事务</t>
  </si>
  <si>
    <t xml:space="preserve">    【2012301】行政运行（民族事务）</t>
  </si>
  <si>
    <t xml:space="preserve">  【20124】宗教事务</t>
  </si>
  <si>
    <t xml:space="preserve">    【2012401】行政运行（宗教事务）</t>
  </si>
  <si>
    <t xml:space="preserve">  【20126】档案事务</t>
  </si>
  <si>
    <t xml:space="preserve">    【2012601】行政运行（档案事务）</t>
  </si>
  <si>
    <t xml:space="preserve">  【20129】群众团体事务</t>
  </si>
  <si>
    <t xml:space="preserve">    【2012901】行政运行（群众团体事务）</t>
  </si>
  <si>
    <t xml:space="preserve">  【20131】党委办公厅（室）及相关机构事务</t>
  </si>
  <si>
    <t xml:space="preserve">    【2013101】行政运行（党委办公厅（室）及相关机构事务）</t>
  </si>
  <si>
    <t xml:space="preserve">  【20132】组织事务</t>
  </si>
  <si>
    <t xml:space="preserve">    【2013201】行政运行（组织事务）</t>
  </si>
  <si>
    <t xml:space="preserve">  【20133】宣传事务</t>
  </si>
  <si>
    <t xml:space="preserve">    【2013301】行政运行（宣传事务）</t>
  </si>
  <si>
    <t xml:space="preserve">  【20134】统战事务</t>
  </si>
  <si>
    <t xml:space="preserve">    【2013401】行政运行（统战事务）</t>
  </si>
  <si>
    <t>【204】公共安全支出</t>
  </si>
  <si>
    <t>【205】教育支出</t>
  </si>
  <si>
    <t xml:space="preserve">  【20501】教育管理事务</t>
  </si>
  <si>
    <t xml:space="preserve">    【2050101】行政运行（教育管理事务）</t>
  </si>
  <si>
    <t xml:space="preserve">  【20502】普通教育</t>
  </si>
  <si>
    <t xml:space="preserve">    【2050201】学前教育</t>
  </si>
  <si>
    <t xml:space="preserve">    【2050202】小学教育</t>
  </si>
  <si>
    <t xml:space="preserve">    【2050204】高中教育</t>
  </si>
  <si>
    <t xml:space="preserve">  【20503】职业教育</t>
  </si>
  <si>
    <t xml:space="preserve">    【2050304】职业高中教育</t>
  </si>
  <si>
    <t xml:space="preserve">    【2050802】干部教育</t>
  </si>
  <si>
    <t>【206】科学技术支出</t>
  </si>
  <si>
    <t xml:space="preserve">  【20601】科学技术管理事务</t>
  </si>
  <si>
    <t xml:space="preserve">    【2060101】行政运行（科学技术管理事务）</t>
  </si>
  <si>
    <t>【207】文化体育与传媒支出</t>
  </si>
  <si>
    <t xml:space="preserve">  【20701】文化</t>
  </si>
  <si>
    <t xml:space="preserve">    【2070101】行政运行（文化）</t>
  </si>
  <si>
    <t xml:space="preserve">    【2070104】图书馆</t>
  </si>
  <si>
    <t xml:space="preserve">  【20703】体育</t>
  </si>
  <si>
    <t xml:space="preserve">    【2070301】行政运行（体育）</t>
  </si>
  <si>
    <t xml:space="preserve">  【20704】广播影视</t>
  </si>
  <si>
    <t xml:space="preserve">    【2070401】行政运行（广播影视）</t>
  </si>
  <si>
    <t>【208】社会保障和就业支出</t>
  </si>
  <si>
    <t xml:space="preserve">  【20801】人力资源和社会保障管理事务</t>
  </si>
  <si>
    <t xml:space="preserve">    【2080101】行政运行（人力资源和社会保障管理事务）</t>
  </si>
  <si>
    <t xml:space="preserve">  【20802】民政管理事务</t>
  </si>
  <si>
    <t xml:space="preserve">    【2080201】行政运行（民政管理事务）</t>
  </si>
  <si>
    <t xml:space="preserve">    【2080299】其他民政管理事务支出</t>
  </si>
  <si>
    <t xml:space="preserve">  【20803】财政对社会保险基金的补助</t>
  </si>
  <si>
    <t xml:space="preserve">    【2080301】财政对基本养老保险基金的补助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</si>
  <si>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</si>
  <si>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</si>
  <si>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</si>
  <si>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 xml:space="preserve">  【20808】抚恤</t>
  </si>
  <si>
    <t xml:space="preserve">    【2080801】死亡抚恤</t>
  </si>
  <si>
    <t xml:space="preserve">    【2080899】其他优抚支出</t>
  </si>
  <si>
    <t xml:space="preserve">  【20810】社会福利</t>
  </si>
  <si>
    <t xml:space="preserve">  【20811】残疾人事业</t>
  </si>
  <si>
    <t xml:space="preserve">    【2081101】行政运行（残疾人事业）</t>
  </si>
  <si>
    <t xml:space="preserve">    【2081199】其他残疾人事业支出</t>
  </si>
  <si>
    <t xml:space="preserve">  【20812】城市居民最低生活保障</t>
  </si>
  <si>
    <t xml:space="preserve">    【2081201】城市居民最低生活保障金支出</t>
  </si>
  <si>
    <t xml:space="preserve">  【20813】其他城市生活救助</t>
  </si>
  <si>
    <t xml:space="preserve">    【2081399】其他城市生活救助支出</t>
  </si>
  <si>
    <t xml:space="preserve">  【20815】自然灾害生活救助</t>
  </si>
  <si>
    <t xml:space="preserve">    【2081502】地方自然灾害生活补助</t>
  </si>
  <si>
    <t xml:space="preserve">  【20816】红十字事业</t>
  </si>
  <si>
    <t xml:space="preserve">    【2081601】行政运行（红十字事业）</t>
  </si>
  <si>
    <t xml:space="preserve">  【20818】其他农村生活救助</t>
  </si>
  <si>
    <t xml:space="preserve">    【2081801】农村五保供养</t>
  </si>
  <si>
    <t xml:space="preserve">  【21001】医疗卫生管理事务</t>
  </si>
  <si>
    <t xml:space="preserve">    【2100101】行政运行（医疗卫生管理事务）</t>
  </si>
  <si>
    <t xml:space="preserve">  【21002】公立医院</t>
  </si>
  <si>
    <t xml:space="preserve">    【2100201】综合医院</t>
  </si>
  <si>
    <t xml:space="preserve">    【2100202】中医（民族）医院</t>
  </si>
  <si>
    <t xml:space="preserve">  【21003】基层医疗卫生机构</t>
  </si>
  <si>
    <t xml:space="preserve">    【2100302】乡镇卫生院</t>
  </si>
  <si>
    <t xml:space="preserve">  【21004】公共卫生</t>
  </si>
  <si>
    <t xml:space="preserve">    【2100401】疾病预防控制机构</t>
  </si>
  <si>
    <t xml:space="preserve">    【2100402】卫生监督机构</t>
  </si>
  <si>
    <t xml:space="preserve">    【2100403】妇幼保健机构</t>
  </si>
  <si>
    <t xml:space="preserve">  【21005】医疗保障</t>
  </si>
  <si>
    <t xml:space="preserve">    【2100508】城镇居民基本医疗保险</t>
  </si>
  <si>
    <t xml:space="preserve">  【21010】食品和药品监督管理事务</t>
  </si>
  <si>
    <t xml:space="preserve">    【2101001】行政运行（食品和药品监督管理事务）</t>
  </si>
  <si>
    <t>【211】节能环保支出</t>
  </si>
  <si>
    <t xml:space="preserve">  【21101】环境保护管理事务</t>
  </si>
  <si>
    <t xml:space="preserve">    【2110101】行政运行（环境保护管理事务）</t>
  </si>
  <si>
    <t xml:space="preserve">  【21201】城乡社区管理事务</t>
  </si>
  <si>
    <t xml:space="preserve">    【2120101】行政运行（城乡社区管理事务）</t>
  </si>
  <si>
    <t xml:space="preserve">    【2130101】行政运行（农业）</t>
  </si>
  <si>
    <t xml:space="preserve">    【2130104】事业运行（农业）</t>
  </si>
  <si>
    <t xml:space="preserve">    【2130108】病虫害控制</t>
  </si>
  <si>
    <t xml:space="preserve">  【21302】林业</t>
  </si>
  <si>
    <t xml:space="preserve">    【2130201】行政运行（林业）</t>
  </si>
  <si>
    <t xml:space="preserve">    【2130204】林业事业机构</t>
  </si>
  <si>
    <t xml:space="preserve">  【21303】水利</t>
  </si>
  <si>
    <t xml:space="preserve">    【2130301】行政运行（水利）</t>
  </si>
  <si>
    <t xml:space="preserve">  【21305】扶贫</t>
  </si>
  <si>
    <t xml:space="preserve">    【2130501】行政运行（扶贫）</t>
  </si>
  <si>
    <t xml:space="preserve">    【2130599】其他扶贫支出</t>
  </si>
  <si>
    <t xml:space="preserve">  【21307】农村综合改革</t>
  </si>
  <si>
    <t xml:space="preserve">    【2130701】对村级一事一议的补助</t>
  </si>
  <si>
    <t>【214】交通运输支出</t>
  </si>
  <si>
    <t xml:space="preserve">  【21401】公路水路运输</t>
  </si>
  <si>
    <t>【215】资源勘探信息等支出</t>
  </si>
  <si>
    <t xml:space="preserve">  【21506】安全生产监管</t>
  </si>
  <si>
    <t xml:space="preserve">    【2150601】行政运行（安全生产监管）</t>
  </si>
  <si>
    <t xml:space="preserve">  【21602】商业流通事务</t>
  </si>
  <si>
    <t xml:space="preserve">    【2160201】行政运行（商业流通事务）</t>
  </si>
  <si>
    <t xml:space="preserve">  【21605】旅游业管理与服务支出</t>
  </si>
  <si>
    <t xml:space="preserve">    【2160501】行政运行（旅游业管理与服务支出）</t>
  </si>
  <si>
    <t xml:space="preserve">    【2160599】其他旅游业管理与服务支出</t>
  </si>
  <si>
    <t>【220】国土海洋气象等支出</t>
  </si>
  <si>
    <t xml:space="preserve">  【22001】国土资源事务</t>
  </si>
  <si>
    <t xml:space="preserve">    【2200101】行政运行（国土资源事务）</t>
  </si>
  <si>
    <t xml:space="preserve">  【22004】地震事务</t>
  </si>
  <si>
    <t xml:space="preserve">  【22005】气象事务</t>
  </si>
  <si>
    <t xml:space="preserve">  【22201】粮油事务</t>
  </si>
  <si>
    <t>【228】国债还本付息支出</t>
  </si>
  <si>
    <t xml:space="preserve">  【22813】地方政府债券付息</t>
  </si>
  <si>
    <t xml:space="preserve">    【22813】地方政府债券付息</t>
  </si>
  <si>
    <t>【229】其他支出</t>
  </si>
  <si>
    <t xml:space="preserve">  【22999】其他支出</t>
  </si>
  <si>
    <t xml:space="preserve">    【2299901】其他支出</t>
  </si>
  <si>
    <t xml:space="preserve">  【20510】地方教育附加安排的支出</t>
  </si>
  <si>
    <t xml:space="preserve">    【2051099】其他地方教育附加安排的支出</t>
  </si>
  <si>
    <t xml:space="preserve">  【20860】残疾人就业保障金支出</t>
  </si>
  <si>
    <t xml:space="preserve">    【2086001】就业和培训</t>
  </si>
  <si>
    <t xml:space="preserve">  【21207】政府住房基金支出</t>
  </si>
  <si>
    <t xml:space="preserve">  【21208】国有土地使用权出让收入安排的支出</t>
  </si>
  <si>
    <t>转移性支出</t>
  </si>
  <si>
    <t>　　政府性基金转移支付</t>
  </si>
  <si>
    <t xml:space="preserve">    调出资金</t>
  </si>
  <si>
    <t xml:space="preserve">    年终结余</t>
  </si>
  <si>
    <t>转移性收入</t>
  </si>
  <si>
    <t xml:space="preserve">      政府性基金转移收入</t>
  </si>
  <si>
    <t xml:space="preserve">      调入资金</t>
  </si>
  <si>
    <t>【103】非税收入</t>
  </si>
  <si>
    <t xml:space="preserve">  【1030118】散装水泥专项资金收入</t>
  </si>
  <si>
    <t xml:space="preserve">  【1030119】新型墙体材料专项基金收入</t>
  </si>
  <si>
    <t xml:space="preserve">  【103012602】地方文化事业建设费收入</t>
  </si>
  <si>
    <t xml:space="preserve">  【1030127】地方教育附加收入</t>
  </si>
  <si>
    <t xml:space="preserve">  【103013302】地方新增建设用地土地有偿使用费收入</t>
  </si>
  <si>
    <t xml:space="preserve">  【103013602】地方森林植被恢复费</t>
  </si>
  <si>
    <t xml:space="preserve">  【103013801】地方水利建设基金划转收入</t>
  </si>
  <si>
    <t xml:space="preserve">  【1030142】残疾人就业保障金收入</t>
  </si>
  <si>
    <t xml:space="preserve">  【103014301】上缴管理费用</t>
  </si>
  <si>
    <t>单位：万元</t>
  </si>
  <si>
    <t>项          目</t>
  </si>
  <si>
    <r>
      <t>项</t>
    </r>
    <r>
      <rPr>
        <sz val="11"/>
        <rFont val="Times New Roman"/>
        <family val="1"/>
      </rPr>
      <t xml:space="preserve">          </t>
    </r>
    <r>
      <rPr>
        <sz val="11"/>
        <rFont val="宋体"/>
        <family val="0"/>
      </rPr>
      <t>目</t>
    </r>
  </si>
  <si>
    <t>【101】税收收入</t>
  </si>
  <si>
    <t xml:space="preserve">  【10101】增值税</t>
  </si>
  <si>
    <t xml:space="preserve">  【10103】营业税</t>
  </si>
  <si>
    <t xml:space="preserve">  【10104】企业所得税</t>
  </si>
  <si>
    <t xml:space="preserve">  【10106】个人所得税</t>
  </si>
  <si>
    <t xml:space="preserve">  【10107】资源税</t>
  </si>
  <si>
    <t xml:space="preserve">  【10109】城市维护建设税</t>
  </si>
  <si>
    <t xml:space="preserve">  【10110】房产税</t>
  </si>
  <si>
    <t>【103】非税收入</t>
  </si>
  <si>
    <t xml:space="preserve">  【10302】专项收入</t>
  </si>
  <si>
    <t xml:space="preserve">  【10304】行政事业性收费收入</t>
  </si>
  <si>
    <t xml:space="preserve">  【10305】罚没收入</t>
  </si>
  <si>
    <t xml:space="preserve">  【10307】 国有资源（资产）有偿使用收入</t>
  </si>
  <si>
    <t xml:space="preserve">  【10399】 其他收入</t>
  </si>
  <si>
    <t>收入合计</t>
  </si>
  <si>
    <t>支出合计</t>
  </si>
  <si>
    <t>债务收入</t>
  </si>
  <si>
    <t>国债还本支出</t>
  </si>
  <si>
    <t xml:space="preserve">  地方政府债券收入</t>
  </si>
  <si>
    <t xml:space="preserve">  地方政府债券还本</t>
  </si>
  <si>
    <t>转移性支出</t>
  </si>
  <si>
    <t xml:space="preserve">  补助下级支出</t>
  </si>
  <si>
    <t xml:space="preserve">    专项转移支付支出</t>
  </si>
  <si>
    <t xml:space="preserve">  下级上解收入</t>
  </si>
  <si>
    <t xml:space="preserve">  上解上级支出</t>
  </si>
  <si>
    <t xml:space="preserve">  调出资金</t>
  </si>
  <si>
    <t xml:space="preserve">    上年结转</t>
  </si>
  <si>
    <t>收入总计</t>
  </si>
  <si>
    <t>支出总计</t>
  </si>
  <si>
    <r>
      <t>收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</si>
  <si>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出</t>
    </r>
  </si>
  <si>
    <t xml:space="preserve">  【20822】大中型水库移民后期扶持基金支出</t>
  </si>
  <si>
    <t xml:space="preserve">    【2082201】移民补助</t>
  </si>
  <si>
    <t xml:space="preserve">    【2121203】土地整理支出</t>
  </si>
  <si>
    <t xml:space="preserve">  【10111】印花税</t>
  </si>
  <si>
    <t xml:space="preserve">  【10112】城镇土地使用税</t>
  </si>
  <si>
    <t xml:space="preserve">  【10114】车船税</t>
  </si>
  <si>
    <t xml:space="preserve">    【2120501】城乡社区环境卫生</t>
  </si>
  <si>
    <t>单位：万元</t>
  </si>
  <si>
    <t>一、利润收入</t>
  </si>
  <si>
    <t>一、资源勘探电力信息等事务</t>
  </si>
  <si>
    <t>二、股利、股息收入</t>
  </si>
  <si>
    <t>国有企业产业转型升级资金</t>
  </si>
  <si>
    <t>三、产权转让收入</t>
  </si>
  <si>
    <t>企业改制</t>
  </si>
  <si>
    <t>二、其他支出</t>
  </si>
  <si>
    <t>其他支出</t>
  </si>
  <si>
    <t>收入合计</t>
  </si>
  <si>
    <t>支出合计</t>
  </si>
  <si>
    <r>
      <t>收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</si>
  <si>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              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</si>
  <si>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</si>
  <si>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决算数</t>
  </si>
  <si>
    <t>卓尼县2013年政府性基金收支决算表</t>
  </si>
  <si>
    <t>决算数</t>
  </si>
  <si>
    <t>卓尼县2013年国有资本经营收支决算表</t>
  </si>
  <si>
    <t xml:space="preserve">    【2010408】物价管理</t>
  </si>
  <si>
    <t xml:space="preserve">    【2010104】人大会议</t>
  </si>
  <si>
    <t xml:space="preserve">    【2010204】政协会议</t>
  </si>
  <si>
    <t xml:space="preserve">    【2010299】其他政协事务支出</t>
  </si>
  <si>
    <t xml:space="preserve">    【2010302】一般行政管理事务</t>
  </si>
  <si>
    <t xml:space="preserve">    【2010402】一般行政管理事务</t>
  </si>
  <si>
    <t xml:space="preserve">    【2010701】行政运行（税收事务）</t>
  </si>
  <si>
    <t xml:space="preserve">    【2011299】其他人口与计划生育事务支出</t>
  </si>
  <si>
    <t xml:space="preserve">  【20136】其他共产党事务支出</t>
  </si>
  <si>
    <t xml:space="preserve">    【2013699】其他共产党事务支出</t>
  </si>
  <si>
    <t xml:space="preserve">  【20199】其他一般公共服务支出</t>
  </si>
  <si>
    <t xml:space="preserve">    【2019999】其他一般公共服务支出</t>
  </si>
  <si>
    <t xml:space="preserve">    【2030301】民兵</t>
  </si>
  <si>
    <t>【210】医疗卫生支出</t>
  </si>
  <si>
    <t xml:space="preserve">    【2100502】事业单位医疗</t>
  </si>
  <si>
    <t xml:space="preserve">    【2110502】社会保险补助</t>
  </si>
  <si>
    <t xml:space="preserve">    【2119901】其他节能环保支出</t>
  </si>
  <si>
    <t>【212】城乡社区事务支出</t>
  </si>
  <si>
    <t>【213】农林水事务支出</t>
  </si>
  <si>
    <t xml:space="preserve">    【2140104】公路新建</t>
  </si>
  <si>
    <t xml:space="preserve">    【2140106】公路养护</t>
  </si>
  <si>
    <t xml:space="preserve">    【2140602】车辆购置税用于公路建设支出</t>
  </si>
  <si>
    <t xml:space="preserve">  【21499】其他交通运输支出</t>
  </si>
  <si>
    <t xml:space="preserve">  【21502】制造业</t>
  </si>
  <si>
    <t xml:space="preserve">  【21505】工业和信息产业监管支出</t>
  </si>
  <si>
    <t>【222】粮油物资储备事务支出</t>
  </si>
  <si>
    <t xml:space="preserve">    【2010308】信访事务</t>
  </si>
  <si>
    <t xml:space="preserve">    【2010399】其他政府办公厅（室）及相关机构事务支出</t>
  </si>
  <si>
    <t xml:space="preserve">    【2010504】信息事务</t>
  </si>
  <si>
    <t xml:space="preserve">    【2010505】专项统计业务</t>
  </si>
  <si>
    <t xml:space="preserve">    【2010507】专项普查活动</t>
  </si>
  <si>
    <t xml:space="preserve">    【2010699】其他财政事务支出</t>
  </si>
  <si>
    <t xml:space="preserve">    【2010899】其他审计事务支出</t>
  </si>
  <si>
    <t xml:space="preserve">    【2011099】其他人事事务支出</t>
  </si>
  <si>
    <t xml:space="preserve">  【20112】人口与计划生育事务</t>
  </si>
  <si>
    <t xml:space="preserve">    【2011201】行政运行（人口与计划生育事务）</t>
  </si>
  <si>
    <t xml:space="preserve">    【2011203】机关服务</t>
  </si>
  <si>
    <t xml:space="preserve">    【2011205】计划生育家庭奖励</t>
  </si>
  <si>
    <t xml:space="preserve">    【2011208】计划生育、生殖健康促进工程</t>
  </si>
  <si>
    <t xml:space="preserve">    【2011209】计划生育免费基本技术服务</t>
  </si>
  <si>
    <t xml:space="preserve">    【2011211】人口和计划生育服务网络建设</t>
  </si>
  <si>
    <t xml:space="preserve">    【2012399】其他民族事务支出</t>
  </si>
  <si>
    <t xml:space="preserve">    【2012604】档案馆</t>
  </si>
  <si>
    <t xml:space="preserve">    【2012999】其他群众团体事务支出</t>
  </si>
  <si>
    <t xml:space="preserve">    【2013299】其他组织事务支出</t>
  </si>
  <si>
    <t xml:space="preserve">    【2013499】其他统战事务支出</t>
  </si>
  <si>
    <t>【203】国防支出</t>
  </si>
  <si>
    <t xml:space="preserve">  【20303】民兵</t>
  </si>
  <si>
    <t xml:space="preserve">  【20399】其他国防支出</t>
  </si>
  <si>
    <t xml:space="preserve">    【2039901】其他国防支出</t>
  </si>
  <si>
    <t xml:space="preserve">  【20401】武装警察</t>
  </si>
  <si>
    <t xml:space="preserve">    【2040101】内卫</t>
  </si>
  <si>
    <t xml:space="preserve">    【2040103】消防</t>
  </si>
  <si>
    <t xml:space="preserve">  【20402】武装警察</t>
  </si>
  <si>
    <t xml:space="preserve">    【2040201】行政运行（武装警察）</t>
  </si>
  <si>
    <t xml:space="preserve">    【2040210】防范和处理邪教犯罪</t>
  </si>
  <si>
    <t xml:space="preserve">    【2040212】道路交通管理</t>
  </si>
  <si>
    <t xml:space="preserve">    【2040299】其他公安支出</t>
  </si>
  <si>
    <t xml:space="preserve">  【20404】检察</t>
  </si>
  <si>
    <t xml:space="preserve">    【2040401】行政运行（检察）</t>
  </si>
  <si>
    <t xml:space="preserve">    【2040499】其他检察支出</t>
  </si>
  <si>
    <t xml:space="preserve">  【20405】法院</t>
  </si>
  <si>
    <t xml:space="preserve">    【2040501】行政运行（法院）</t>
  </si>
  <si>
    <t xml:space="preserve">    【2040506】“两庭”建设</t>
  </si>
  <si>
    <t xml:space="preserve">    【2040599】其他法院支出</t>
  </si>
  <si>
    <t xml:space="preserve">  【20406】司法</t>
  </si>
  <si>
    <t xml:space="preserve">    【2040601】行政运行（司法）</t>
  </si>
  <si>
    <t xml:space="preserve">    【2040607】法律援助</t>
  </si>
  <si>
    <t xml:space="preserve">    【2040699】其他司法支出</t>
  </si>
  <si>
    <t xml:space="preserve">  【204099】其他公共安全支出</t>
  </si>
  <si>
    <t xml:space="preserve">    【20409901】其他公共安全支出</t>
  </si>
  <si>
    <t xml:space="preserve">    【2050203】初中教育</t>
  </si>
  <si>
    <t xml:space="preserve">    【2050299】其他普通教育支出</t>
  </si>
  <si>
    <t xml:space="preserve">  【20508】教师进修及干部继续教育</t>
  </si>
  <si>
    <t xml:space="preserve">  【20509】教育费附加安排的支出</t>
  </si>
  <si>
    <t xml:space="preserve">    【2050901】农村中小学校舍建设</t>
  </si>
  <si>
    <t xml:space="preserve">    【2050902】农村中小学教学设施</t>
  </si>
  <si>
    <t xml:space="preserve">  【20604】技术研究与开发</t>
  </si>
  <si>
    <t xml:space="preserve">    【2060404】科技成果转化与扩散</t>
  </si>
  <si>
    <t xml:space="preserve">  【20607】科学技术普及</t>
  </si>
  <si>
    <t xml:space="preserve">    【2060702】科普活动</t>
  </si>
  <si>
    <t xml:space="preserve">    【2060799】其他科学技术普及支出</t>
  </si>
  <si>
    <t xml:space="preserve">    【2070199】其他文化支出</t>
  </si>
  <si>
    <t xml:space="preserve">  【20702】文物</t>
  </si>
  <si>
    <t xml:space="preserve">    【2070299】其他文物支出</t>
  </si>
  <si>
    <t xml:space="preserve">    【2070399】其他体育支出</t>
  </si>
  <si>
    <t xml:space="preserve">  【20799】其他文化体育与传媒支出</t>
  </si>
  <si>
    <t xml:space="preserve">    【2079999】其他文化体育与传媒支出</t>
  </si>
  <si>
    <t xml:space="preserve">    【2080109】社会保险经办机构</t>
  </si>
  <si>
    <t xml:space="preserve">    【2080303】财政对基本医疗保险基金的补助</t>
  </si>
  <si>
    <t xml:space="preserve">    【2080304】财政对工伤保险基金的补助</t>
  </si>
  <si>
    <t xml:space="preserve">    【2080305】财政对生育保险基金的补助</t>
  </si>
  <si>
    <t xml:space="preserve">    【2080306】财政对新型农村社会养老保险基金的补助</t>
  </si>
  <si>
    <t xml:space="preserve">    【2080307】财政对城镇居民养老保险基金的补助</t>
  </si>
  <si>
    <t xml:space="preserve">    【2080399】财政对其他社会保险基金的补助</t>
  </si>
  <si>
    <t xml:space="preserve">    【2080599】其他行政事业单位离退休支出</t>
  </si>
  <si>
    <t xml:space="preserve">  【20807】就业补助</t>
  </si>
  <si>
    <t xml:space="preserve">    【2080706】小额担保贷款贴息</t>
  </si>
  <si>
    <t xml:space="preserve">    【2080799】其他就业补助支出</t>
  </si>
  <si>
    <t xml:space="preserve">    【2080804】优抚事业单位支出</t>
  </si>
  <si>
    <t xml:space="preserve">  【20809】退役安置</t>
  </si>
  <si>
    <t xml:space="preserve">    【2080901】退役士兵安置</t>
  </si>
  <si>
    <t xml:space="preserve">    【2080904】退役士兵教育培训</t>
  </si>
  <si>
    <t xml:space="preserve">    【2081001】儿童福利</t>
  </si>
  <si>
    <t xml:space="preserve">    【2081202】城市居民最低生活保障对象临时补助</t>
  </si>
  <si>
    <t xml:space="preserve">    【2081301】流浪乞讨人员救助</t>
  </si>
  <si>
    <t xml:space="preserve">    【2081501】中央自然灾害生活补助</t>
  </si>
  <si>
    <t xml:space="preserve">  【20817】农村最低生活保障</t>
  </si>
  <si>
    <t xml:space="preserve">    【2081701】农村最低生活保障金支出</t>
  </si>
  <si>
    <t xml:space="preserve">    【2081702】农村最低生活保障对象临时补助</t>
  </si>
  <si>
    <t xml:space="preserve">    【2081899】其他农村生活救助支出</t>
  </si>
  <si>
    <t xml:space="preserve">    【2100199】其他医疗卫生管理事务支出</t>
  </si>
  <si>
    <t xml:space="preserve">    【2100299】其他公立医院支出</t>
  </si>
  <si>
    <t xml:space="preserve">    【2100301】城市社区卫生机构</t>
  </si>
  <si>
    <t xml:space="preserve">    【2100399】其他基层医疗卫生机构支出</t>
  </si>
  <si>
    <t xml:space="preserve">    【2100408】基本公共卫生服务</t>
  </si>
  <si>
    <t xml:space="preserve">    【2100409】重大公共卫生专项</t>
  </si>
  <si>
    <t xml:space="preserve">    【2100501】行政单位医疗</t>
  </si>
  <si>
    <t xml:space="preserve">    【2100503】公务员医疗补助</t>
  </si>
  <si>
    <t xml:space="preserve">    【2100504】优质对象医疗补助</t>
  </si>
  <si>
    <t xml:space="preserve">    【2100505】城市医疗救助</t>
  </si>
  <si>
    <t xml:space="preserve">    【2100506】新型农村合作医疗</t>
  </si>
  <si>
    <t xml:space="preserve">    【2100507】农村医疗救助</t>
  </si>
  <si>
    <t xml:space="preserve">  【21006】中医药</t>
  </si>
  <si>
    <t xml:space="preserve">    【2100601】中医（民族医）药专项</t>
  </si>
  <si>
    <t xml:space="preserve">  【21103】污染防治</t>
  </si>
  <si>
    <t xml:space="preserve">    【2110307】排污费安排的支出</t>
  </si>
  <si>
    <t xml:space="preserve">    【2110399】其他污染防治支出</t>
  </si>
  <si>
    <t xml:space="preserve">  【21105】天然林保护</t>
  </si>
  <si>
    <t xml:space="preserve">    【2110501】森林管护</t>
  </si>
  <si>
    <t xml:space="preserve">    【2110503】政策性社会性支出补助</t>
  </si>
  <si>
    <t xml:space="preserve">    【2110599】其他天然林保护支出</t>
  </si>
  <si>
    <t xml:space="preserve">  【21106】退耕还林</t>
  </si>
  <si>
    <t xml:space="preserve">    【2110602】退耕现金</t>
  </si>
  <si>
    <t xml:space="preserve">    【2110605】退耕还林工程建设</t>
  </si>
  <si>
    <t xml:space="preserve">    【2110699】其他退耕还林支出</t>
  </si>
  <si>
    <t xml:space="preserve">  【21110】能源节约利用</t>
  </si>
  <si>
    <t xml:space="preserve">    【2111001】能源节约利用</t>
  </si>
  <si>
    <t xml:space="preserve">  【21199】其他节能环保支出</t>
  </si>
  <si>
    <t>【212】城乡社区事务支出</t>
  </si>
  <si>
    <t xml:space="preserve">  【21202】城乡社区规划与管理</t>
  </si>
  <si>
    <t xml:space="preserve">    【2120201】城乡社区规划与管理</t>
  </si>
  <si>
    <t xml:space="preserve">  【21203】城乡社区公共设施</t>
  </si>
  <si>
    <t xml:space="preserve">    【2120303】小城镇基础设施建设</t>
  </si>
  <si>
    <t xml:space="preserve">    【2120399】其他城乡社区公共设施支出</t>
  </si>
  <si>
    <t xml:space="preserve">  【21205】城乡社区环境卫生</t>
  </si>
  <si>
    <t xml:space="preserve">  【21299】其他城乡社区事务支出</t>
  </si>
  <si>
    <t xml:space="preserve">    【2129999】其他城乡社区事务支出</t>
  </si>
  <si>
    <t>【213】农林水事务支出</t>
  </si>
  <si>
    <t xml:space="preserve">  【21301】农业（农林水事务支出）</t>
  </si>
  <si>
    <t xml:space="preserve">    【2130106】技术推广与培训</t>
  </si>
  <si>
    <t xml:space="preserve">    【2130109】农产品质量安全</t>
  </si>
  <si>
    <t xml:space="preserve">    【2130122】农业生产资料与技术补贴</t>
  </si>
  <si>
    <t xml:space="preserve">    【2130123】农业生产保险补贴</t>
  </si>
  <si>
    <t xml:space="preserve">    【2130124】农业组织化与产业化经营</t>
  </si>
  <si>
    <t xml:space="preserve">    【2130126】农村公益事业</t>
  </si>
  <si>
    <t xml:space="preserve">    【2130135】农业资源保护与利用</t>
  </si>
  <si>
    <t xml:space="preserve">    【2130142】农村道路建设</t>
  </si>
  <si>
    <t xml:space="preserve">    【2130153】草原植被恢复费安排的支出</t>
  </si>
  <si>
    <t xml:space="preserve">    【2130199】其他农业支出</t>
  </si>
  <si>
    <t xml:space="preserve">    【2130205】森林培育</t>
  </si>
  <si>
    <t xml:space="preserve">    【2130206】林业技术推广</t>
  </si>
  <si>
    <t xml:space="preserve">    【2130209】森林生态效益补偿</t>
  </si>
  <si>
    <t xml:space="preserve">    【2130211】动植物保护</t>
  </si>
  <si>
    <t xml:space="preserve">    【2130212】湿地保护</t>
  </si>
  <si>
    <t xml:space="preserve">    【2130213】林业执法与监督</t>
  </si>
  <si>
    <t xml:space="preserve">    【2130232】石油价格改革对林业的补贴</t>
  </si>
  <si>
    <t xml:space="preserve">    【2130304】水利行业业务管理</t>
  </si>
  <si>
    <t xml:space="preserve">    【2130305】水利工程建设</t>
  </si>
  <si>
    <t xml:space="preserve">    【2130310】水土保持</t>
  </si>
  <si>
    <t xml:space="preserve">    【2130314】防汛</t>
  </si>
  <si>
    <t xml:space="preserve">    【2130316】农田水利</t>
  </si>
  <si>
    <t xml:space="preserve">    【2130331】水资源费安排的支出</t>
  </si>
  <si>
    <t xml:space="preserve">    【2130399】其他水利支出</t>
  </si>
  <si>
    <t xml:space="preserve">    【2130502】一般行政管理事务</t>
  </si>
  <si>
    <t xml:space="preserve">    【2130504】农村基础设施建设</t>
  </si>
  <si>
    <t xml:space="preserve">    【2130507】扶贫贷款奖补和贴息</t>
  </si>
  <si>
    <t xml:space="preserve">  【21306】农业综合开发</t>
  </si>
  <si>
    <t xml:space="preserve">    【2130602】土地治理</t>
  </si>
  <si>
    <t xml:space="preserve">    【2130603】产业化经营</t>
  </si>
  <si>
    <t xml:space="preserve">  【21308】促进金融支农支出</t>
  </si>
  <si>
    <t xml:space="preserve">    【2130801】支农农村金融机构</t>
  </si>
  <si>
    <t xml:space="preserve">    【2130802】涉农贷款增量奖励</t>
  </si>
  <si>
    <t xml:space="preserve">  【21399】其他农林水事务支出</t>
  </si>
  <si>
    <t xml:space="preserve">    【2139999】其他农林水事务支出</t>
  </si>
  <si>
    <t xml:space="preserve">  【21404】石油价格改革对交通运输的补贴</t>
  </si>
  <si>
    <t xml:space="preserve">    【2140401】对城市公交的补贴</t>
  </si>
  <si>
    <t xml:space="preserve">    【2140402】对农村道路客运的补贴</t>
  </si>
  <si>
    <t xml:space="preserve">    【2140403】对出租车的补贴</t>
  </si>
  <si>
    <t xml:space="preserve">  【21406】车辆购置税支出</t>
  </si>
  <si>
    <t xml:space="preserve">    【2149999】其他交通运输支出</t>
  </si>
  <si>
    <t xml:space="preserve">    【2150299】其他制造业支出</t>
  </si>
  <si>
    <t xml:space="preserve">    【2150599】其他工业和信息产业监管支出</t>
  </si>
  <si>
    <t xml:space="preserve">  【21508】支持中小企业发展和管理支出</t>
  </si>
  <si>
    <t xml:space="preserve">    【2150804】科技型中小企业技术创新基金</t>
  </si>
  <si>
    <t xml:space="preserve">    【2150805】中小企业发展专项</t>
  </si>
  <si>
    <t xml:space="preserve">    【2150899】其他支持中小企业发展和管理支出</t>
  </si>
  <si>
    <t>【216】商业服务业等事务支出</t>
  </si>
  <si>
    <t xml:space="preserve">    【2160299】其他商业流通事务支出</t>
  </si>
  <si>
    <t xml:space="preserve">    【2160504】旅游宣传</t>
  </si>
  <si>
    <t xml:space="preserve">    【2200106】土地资源利用与保护</t>
  </si>
  <si>
    <t xml:space="preserve">    【2200120】矿产资源专项收入安排的支出</t>
  </si>
  <si>
    <t xml:space="preserve">    【2200401】行政运行（地震事务）</t>
  </si>
  <si>
    <t xml:space="preserve">    【2200509】气象服务</t>
  </si>
  <si>
    <t>【221】住房保障支出</t>
  </si>
  <si>
    <t xml:space="preserve">  【22101】保障性安居工程支出</t>
  </si>
  <si>
    <t xml:space="preserve">    【2210101】廉租住房</t>
  </si>
  <si>
    <t xml:space="preserve">    【2210103】棚户区改造</t>
  </si>
  <si>
    <t xml:space="preserve">    【2210104】少数民族地区游牧民定居工程</t>
  </si>
  <si>
    <t xml:space="preserve">    【2210105】农村危房改造</t>
  </si>
  <si>
    <t xml:space="preserve">    【2210106】公共租赁住房</t>
  </si>
  <si>
    <t xml:space="preserve">    【2210107】保障性住房租金补贴</t>
  </si>
  <si>
    <t xml:space="preserve">    【2210199】其他保障性安居工程支出</t>
  </si>
  <si>
    <t xml:space="preserve">    【2220101】行政运行</t>
  </si>
  <si>
    <t xml:space="preserve">  调入资金</t>
  </si>
  <si>
    <t xml:space="preserve">  年终结余</t>
  </si>
  <si>
    <t xml:space="preserve">    【2051001】农村中小学校舍建设</t>
  </si>
  <si>
    <t xml:space="preserve">    【2082202】基础设施建设和经济发展</t>
  </si>
  <si>
    <t xml:space="preserve">    【2120799】其他政府住房基金支出</t>
  </si>
  <si>
    <t xml:space="preserve">    【2120803】城市建设支出</t>
  </si>
  <si>
    <t xml:space="preserve">    【2120804】农村基础设施建设支出</t>
  </si>
  <si>
    <t xml:space="preserve">  【21212】新增建设用地土地有偿使用费安排的支出</t>
  </si>
  <si>
    <t xml:space="preserve">    【2121201】耕地开发专项支出</t>
  </si>
  <si>
    <t xml:space="preserve">    【2121202】基本农田建设和保护支出</t>
  </si>
  <si>
    <t xml:space="preserve">  【21366】大中型水库库区基金支出</t>
  </si>
  <si>
    <t xml:space="preserve">    【2136601】基础设施建设和经济发展</t>
  </si>
  <si>
    <t xml:space="preserve">  【21369】国家重大水利工程建设基金支出</t>
  </si>
  <si>
    <t xml:space="preserve">    【2136903】地方重大水利工程建设</t>
  </si>
  <si>
    <t xml:space="preserve">  【22960】彩票公益金安排的支出</t>
  </si>
  <si>
    <t xml:space="preserve">    【2296002】用于社会福利的彩票公益金支出</t>
  </si>
  <si>
    <t xml:space="preserve">    【2296003】用于体育事业的彩票公益金支出</t>
  </si>
  <si>
    <t xml:space="preserve">    【2296004】用于教育事业的彩票公益金支出</t>
  </si>
  <si>
    <t xml:space="preserve">    【2296006】用于残疾人事业的彩票公益金支出</t>
  </si>
  <si>
    <t xml:space="preserve">    【2296008】用于农村医疗救助的彩票公益金支出</t>
  </si>
  <si>
    <t xml:space="preserve">  【103014804】教育资金收入</t>
  </si>
  <si>
    <t xml:space="preserve">  【103014805】农田水利建设资金收入</t>
  </si>
  <si>
    <t xml:space="preserve">  【103014898】缴纳新增建设用地土地有偿使用费</t>
  </si>
  <si>
    <t>【229】其他支出</t>
  </si>
  <si>
    <t>“三公经费”财政拨款总额</t>
  </si>
  <si>
    <t>因公出国（境）费用</t>
  </si>
  <si>
    <t>公务接待费用</t>
  </si>
  <si>
    <t>公务用车购置和运行费</t>
  </si>
  <si>
    <t>小        计</t>
  </si>
  <si>
    <t>公务用车购置费</t>
  </si>
  <si>
    <t>公务用车运行费</t>
  </si>
  <si>
    <t xml:space="preserve"> </t>
  </si>
  <si>
    <t>单位名称：卓尼县财政局</t>
  </si>
  <si>
    <t>附表3</t>
  </si>
  <si>
    <t>附表2</t>
  </si>
  <si>
    <t>附表1</t>
  </si>
  <si>
    <t>卓尼县2013年公共财政收支决算表</t>
  </si>
  <si>
    <t>卓尼县  2013年“三公经费”决算情况表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</si>
</sst>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&quot;隐藏 64&quot;"/>
    <numFmt numFmtId="195" formatCode="&quot;隐藏 65&quot;"/>
    <numFmt numFmtId="196" formatCode="#,##0.0000"/>
    <numFmt numFmtId="197" formatCode="0.00_);[Red]\(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_);[Red]\(0\)"/>
    <numFmt numFmtId="203" formatCode="0.00_);\(0.00\)"/>
    <numFmt numFmtId="204" formatCode="0.000000_ "/>
    <numFmt numFmtId="205" formatCode="0.0000_ "/>
    <numFmt numFmtId="206" formatCode="0.0"/>
    <numFmt numFmtId="207" formatCode="0.0_);[Red]\(0.0\)"/>
    <numFmt numFmtId="208" formatCode="#,##0.000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#,##0;\-#,##0;&quot;-&quot;"/>
    <numFmt numFmtId="213" formatCode="\$#,##0.00;\(\$#,##0.00\)"/>
    <numFmt numFmtId="214" formatCode="\$#,##0;\(\$#,##0\)"/>
    <numFmt numFmtId="215" formatCode="#,##0;\(#,##0\)"/>
    <numFmt numFmtId="216" formatCode="0&quot;万&quot;&quot;元&quot;"/>
    <numFmt numFmtId="217" formatCode="#,##0.00_ "/>
    <numFmt numFmtId="218" formatCode="0&quot;人&quot;"/>
    <numFmt numFmtId="219" formatCode=";;"/>
    <numFmt numFmtId="220" formatCode="#,##0.0_ "/>
    <numFmt numFmtId="221" formatCode="00"/>
    <numFmt numFmtId="222" formatCode="#,##0.0"/>
    <numFmt numFmtId="223" formatCode="0.00;[Red]0.00"/>
    <numFmt numFmtId="224" formatCode="yyyy&quot;年&quot;m&quot;月&quot;d&quot;日&quot;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2"/>
    </font>
    <font>
      <sz val="18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2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Alignment="1">
      <alignment/>
    </xf>
    <xf numFmtId="0" fontId="24" fillId="0" borderId="0" xfId="0" applyFont="1" applyAlignment="1">
      <alignment/>
    </xf>
    <xf numFmtId="0" fontId="3" fillId="0" borderId="0" xfId="0" applyFont="1" applyFill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0" xfId="122" applyFont="1" applyAlignment="1">
      <alignment vertical="center"/>
      <protection/>
    </xf>
    <xf numFmtId="0" fontId="26" fillId="0" borderId="0" xfId="122" applyFont="1" applyAlignment="1">
      <alignment horizontal="right" vertical="center"/>
      <protection/>
    </xf>
    <xf numFmtId="0" fontId="0" fillId="0" borderId="0" xfId="122" applyAlignment="1">
      <alignment vertical="center"/>
      <protection/>
    </xf>
    <xf numFmtId="0" fontId="0" fillId="0" borderId="11" xfId="122" applyFont="1" applyBorder="1" applyAlignment="1" quotePrefix="1">
      <alignment vertical="center"/>
      <protection/>
    </xf>
    <xf numFmtId="0" fontId="0" fillId="0" borderId="11" xfId="122" applyFont="1" applyBorder="1" applyAlignment="1">
      <alignment vertical="center"/>
      <protection/>
    </xf>
    <xf numFmtId="0" fontId="0" fillId="0" borderId="0" xfId="122" applyFont="1" applyAlignment="1">
      <alignment vertical="center"/>
      <protection/>
    </xf>
    <xf numFmtId="0" fontId="1" fillId="0" borderId="0" xfId="122" applyFont="1" applyAlignment="1">
      <alignment vertical="center"/>
      <protection/>
    </xf>
    <xf numFmtId="0" fontId="3" fillId="0" borderId="0" xfId="122" applyFont="1" applyAlignment="1">
      <alignment vertical="center"/>
      <protection/>
    </xf>
    <xf numFmtId="0" fontId="0" fillId="0" borderId="0" xfId="122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22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24" applyNumberFormat="1" applyFont="1" applyFill="1" applyBorder="1" applyAlignment="1" applyProtection="1">
      <alignment vertical="center"/>
      <protection/>
    </xf>
    <xf numFmtId="0" fontId="27" fillId="0" borderId="10" xfId="122" applyFont="1" applyFill="1" applyBorder="1" applyAlignment="1">
      <alignment horizontal="right" vertical="center"/>
      <protection/>
    </xf>
    <xf numFmtId="0" fontId="2" fillId="0" borderId="10" xfId="122" applyFont="1" applyFill="1" applyBorder="1" applyAlignment="1">
      <alignment vertical="center"/>
      <protection/>
    </xf>
    <xf numFmtId="0" fontId="27" fillId="0" borderId="10" xfId="122" applyFont="1" applyBorder="1" applyAlignment="1">
      <alignment horizontal="right" vertical="center"/>
      <protection/>
    </xf>
    <xf numFmtId="49" fontId="2" fillId="0" borderId="10" xfId="12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10" xfId="122" applyFont="1" applyBorder="1" applyAlignment="1" quotePrefix="1">
      <alignment horizontal="center" vertical="center"/>
      <protection/>
    </xf>
    <xf numFmtId="0" fontId="0" fillId="0" borderId="10" xfId="122" applyFont="1" applyBorder="1" applyAlignment="1">
      <alignment horizontal="center" vertical="center"/>
      <protection/>
    </xf>
    <xf numFmtId="0" fontId="0" fillId="0" borderId="0" xfId="122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33" fillId="0" borderId="0" xfId="125" applyNumberFormat="1" applyFont="1" applyFill="1" applyBorder="1" applyAlignment="1" applyProtection="1">
      <alignment vertical="center"/>
      <protection/>
    </xf>
    <xf numFmtId="3" fontId="33" fillId="0" borderId="0" xfId="125" applyNumberFormat="1" applyFont="1" applyFill="1" applyBorder="1" applyAlignment="1" applyProtection="1">
      <alignment horizontal="right" vertical="center"/>
      <protection/>
    </xf>
    <xf numFmtId="0" fontId="1" fillId="0" borderId="0" xfId="125" applyBorder="1" applyAlignment="1">
      <alignment vertical="center"/>
      <protection/>
    </xf>
    <xf numFmtId="3" fontId="1" fillId="0" borderId="0" xfId="125" applyNumberForma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3" fillId="0" borderId="10" xfId="0" applyFont="1" applyFill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125" applyFont="1" applyBorder="1" applyAlignment="1">
      <alignment vertical="center"/>
      <protection/>
    </xf>
    <xf numFmtId="3" fontId="33" fillId="0" borderId="0" xfId="125" applyNumberFormat="1" applyFont="1" applyBorder="1" applyAlignment="1">
      <alignment vertical="center"/>
      <protection/>
    </xf>
    <xf numFmtId="3" fontId="3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49" fontId="33" fillId="0" borderId="10" xfId="125" applyNumberFormat="1" applyFont="1" applyFill="1" applyBorder="1" applyAlignment="1" applyProtection="1">
      <alignment vertical="center"/>
      <protection/>
    </xf>
    <xf numFmtId="3" fontId="33" fillId="0" borderId="10" xfId="125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33" fillId="0" borderId="10" xfId="0" applyNumberFormat="1" applyFont="1" applyFill="1" applyBorder="1" applyAlignment="1" applyProtection="1">
      <alignment vertical="center"/>
      <protection/>
    </xf>
    <xf numFmtId="3" fontId="33" fillId="0" borderId="10" xfId="125" applyNumberFormat="1" applyFont="1" applyFill="1" applyBorder="1" applyAlignment="1" applyProtection="1">
      <alignment horizontal="right" vertical="center"/>
      <protection/>
    </xf>
    <xf numFmtId="3" fontId="33" fillId="0" borderId="10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33" fillId="0" borderId="10" xfId="0" applyNumberFormat="1" applyFont="1" applyFill="1" applyBorder="1" applyAlignment="1" applyProtection="1">
      <alignment horizontal="right" vertical="center"/>
      <protection/>
    </xf>
    <xf numFmtId="49" fontId="3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3" fontId="36" fillId="0" borderId="10" xfId="125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49" fontId="36" fillId="0" borderId="10" xfId="125" applyNumberFormat="1" applyFont="1" applyFill="1" applyBorder="1" applyAlignment="1" applyProtection="1">
      <alignment vertical="center"/>
      <protection/>
    </xf>
    <xf numFmtId="0" fontId="36" fillId="0" borderId="10" xfId="0" applyFont="1" applyFill="1" applyBorder="1" applyAlignment="1">
      <alignment/>
    </xf>
    <xf numFmtId="3" fontId="36" fillId="24" borderId="10" xfId="125" applyNumberFormat="1" applyFont="1" applyFill="1" applyBorder="1" applyAlignment="1" applyProtection="1">
      <alignment horizontal="right" vertical="center"/>
      <protection/>
    </xf>
    <xf numFmtId="0" fontId="36" fillId="0" borderId="0" xfId="0" applyFont="1" applyFill="1" applyAlignment="1">
      <alignment/>
    </xf>
    <xf numFmtId="0" fontId="32" fillId="0" borderId="10" xfId="0" applyFont="1" applyFill="1" applyBorder="1" applyAlignment="1">
      <alignment vertical="center"/>
    </xf>
    <xf numFmtId="3" fontId="36" fillId="0" borderId="10" xfId="0" applyNumberFormat="1" applyFont="1" applyFill="1" applyBorder="1" applyAlignment="1" applyProtection="1">
      <alignment horizontal="right" vertical="center"/>
      <protection/>
    </xf>
    <xf numFmtId="0" fontId="32" fillId="0" borderId="10" xfId="0" applyFont="1" applyBorder="1" applyAlignment="1">
      <alignment/>
    </xf>
    <xf numFmtId="3" fontId="33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123" applyFont="1">
      <alignment/>
      <protection/>
    </xf>
    <xf numFmtId="0" fontId="1" fillId="0" borderId="0" xfId="123">
      <alignment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4" xfId="123" applyFont="1" applyBorder="1" applyAlignment="1">
      <alignment horizontal="left" vertical="center"/>
      <protection/>
    </xf>
    <xf numFmtId="0" fontId="3" fillId="0" borderId="0" xfId="123" applyFont="1">
      <alignment/>
      <protection/>
    </xf>
    <xf numFmtId="0" fontId="40" fillId="0" borderId="0" xfId="123" applyFont="1" applyAlignment="1">
      <alignment horizontal="center" vertical="center"/>
      <protection/>
    </xf>
    <xf numFmtId="0" fontId="31" fillId="0" borderId="0" xfId="123" applyFont="1" applyAlignment="1">
      <alignment horizontal="center" vertical="center"/>
      <protection/>
    </xf>
    <xf numFmtId="0" fontId="37" fillId="0" borderId="0" xfId="123" applyFont="1" applyAlignment="1">
      <alignment horizontal="center" vertical="center"/>
      <protection/>
    </xf>
    <xf numFmtId="0" fontId="37" fillId="0" borderId="15" xfId="123" applyFont="1" applyBorder="1" applyAlignment="1">
      <alignment horizontal="center" vertical="center" wrapText="1"/>
      <protection/>
    </xf>
    <xf numFmtId="0" fontId="37" fillId="0" borderId="16" xfId="123" applyFont="1" applyBorder="1" applyAlignment="1">
      <alignment horizontal="center" vertical="center" wrapText="1"/>
      <protection/>
    </xf>
    <xf numFmtId="0" fontId="37" fillId="0" borderId="17" xfId="123" applyFont="1" applyBorder="1" applyAlignment="1">
      <alignment horizontal="center" vertical="center" wrapText="1"/>
      <protection/>
    </xf>
    <xf numFmtId="0" fontId="37" fillId="0" borderId="18" xfId="123" applyNumberFormat="1" applyFont="1" applyFill="1" applyBorder="1" applyAlignment="1" applyProtection="1">
      <alignment horizontal="center" vertical="center"/>
      <protection/>
    </xf>
    <xf numFmtId="0" fontId="37" fillId="0" borderId="16" xfId="123" applyNumberFormat="1" applyFont="1" applyFill="1" applyBorder="1" applyAlignment="1" applyProtection="1">
      <alignment horizontal="center" vertical="center"/>
      <protection/>
    </xf>
    <xf numFmtId="0" fontId="37" fillId="0" borderId="19" xfId="123" applyNumberFormat="1" applyFont="1" applyFill="1" applyBorder="1" applyAlignment="1" applyProtection="1">
      <alignment horizontal="center" vertical="center"/>
      <protection/>
    </xf>
    <xf numFmtId="0" fontId="37" fillId="0" borderId="20" xfId="123" applyFont="1" applyBorder="1" applyAlignment="1">
      <alignment horizontal="center" vertical="center"/>
      <protection/>
    </xf>
    <xf numFmtId="0" fontId="37" fillId="0" borderId="21" xfId="123" applyFont="1" applyBorder="1" applyAlignment="1">
      <alignment horizontal="center" vertical="center"/>
      <protection/>
    </xf>
    <xf numFmtId="0" fontId="37" fillId="0" borderId="22" xfId="123" applyFont="1" applyBorder="1" applyAlignment="1">
      <alignment horizontal="center" vertical="center"/>
      <protection/>
    </xf>
    <xf numFmtId="0" fontId="37" fillId="0" borderId="12" xfId="123" applyFont="1" applyBorder="1" applyAlignment="1">
      <alignment horizontal="center" vertical="center"/>
      <protection/>
    </xf>
    <xf numFmtId="0" fontId="37" fillId="0" borderId="23" xfId="123" applyFont="1" applyBorder="1" applyAlignment="1">
      <alignment horizontal="center" vertical="center"/>
      <protection/>
    </xf>
    <xf numFmtId="0" fontId="37" fillId="0" borderId="24" xfId="123" applyFont="1" applyBorder="1" applyAlignment="1">
      <alignment horizontal="center" vertical="center"/>
      <protection/>
    </xf>
    <xf numFmtId="0" fontId="37" fillId="0" borderId="25" xfId="123" applyFont="1" applyBorder="1" applyAlignment="1">
      <alignment horizontal="center" vertical="center"/>
      <protection/>
    </xf>
    <xf numFmtId="0" fontId="37" fillId="0" borderId="26" xfId="123" applyFont="1" applyBorder="1" applyAlignment="1">
      <alignment horizontal="center" vertical="center"/>
      <protection/>
    </xf>
    <xf numFmtId="0" fontId="37" fillId="0" borderId="27" xfId="123" applyFont="1" applyBorder="1" applyAlignment="1">
      <alignment horizontal="center" vertical="center"/>
      <protection/>
    </xf>
    <xf numFmtId="0" fontId="37" fillId="0" borderId="28" xfId="123" applyFont="1" applyBorder="1" applyAlignment="1">
      <alignment horizontal="center" vertical="center"/>
      <protection/>
    </xf>
    <xf numFmtId="0" fontId="37" fillId="0" borderId="29" xfId="123" applyFont="1" applyBorder="1" applyAlignment="1">
      <alignment horizontal="center" vertical="center"/>
      <protection/>
    </xf>
    <xf numFmtId="0" fontId="37" fillId="0" borderId="30" xfId="123" applyFont="1" applyBorder="1" applyAlignment="1">
      <alignment horizontal="center" vertical="center"/>
      <protection/>
    </xf>
    <xf numFmtId="0" fontId="37" fillId="0" borderId="0" xfId="123" applyFont="1" applyBorder="1" applyAlignment="1">
      <alignment horizontal="center" vertical="center"/>
      <protection/>
    </xf>
    <xf numFmtId="49" fontId="37" fillId="0" borderId="0" xfId="123" applyNumberFormat="1" applyFont="1" applyBorder="1" applyAlignment="1">
      <alignment horizontal="left" vertical="center" wrapText="1"/>
      <protection/>
    </xf>
    <xf numFmtId="0" fontId="37" fillId="0" borderId="0" xfId="123" applyFont="1" applyBorder="1" applyAlignment="1">
      <alignment horizontal="left" vertical="center" wrapText="1"/>
      <protection/>
    </xf>
    <xf numFmtId="3" fontId="1" fillId="0" borderId="0" xfId="123" applyNumberFormat="1">
      <alignment/>
      <protection/>
    </xf>
    <xf numFmtId="0" fontId="0" fillId="0" borderId="0" xfId="123" applyFont="1" applyBorder="1" applyAlignment="1">
      <alignment horizontal="center" vertical="center"/>
      <protection/>
    </xf>
    <xf numFmtId="0" fontId="24" fillId="0" borderId="0" xfId="123" applyFont="1" applyAlignment="1">
      <alignment horizontal="left" vertical="center" wrapText="1"/>
      <protection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1_20145151353536521" xfId="18"/>
    <cellStyle name="20% - 强调文字颜色 2" xfId="19"/>
    <cellStyle name="20% - 强调文字颜色 2 2" xfId="20"/>
    <cellStyle name="20% - 强调文字颜色 2 3" xfId="21"/>
    <cellStyle name="20% - 强调文字颜色 2_20145151353536521" xfId="22"/>
    <cellStyle name="20% - 强调文字颜色 3" xfId="23"/>
    <cellStyle name="20% - 强调文字颜色 3 2" xfId="24"/>
    <cellStyle name="20% - 强调文字颜色 3 3" xfId="25"/>
    <cellStyle name="20% - 强调文字颜色 3_20145151353536521" xfId="26"/>
    <cellStyle name="20% - 强调文字颜色 4" xfId="27"/>
    <cellStyle name="20% - 强调文字颜色 4 2" xfId="28"/>
    <cellStyle name="20% - 强调文字颜色 4 3" xfId="29"/>
    <cellStyle name="20% - 强调文字颜色 4_20145151353536521" xfId="30"/>
    <cellStyle name="20% - 强调文字颜色 5" xfId="31"/>
    <cellStyle name="20% - 强调文字颜色 5 2" xfId="32"/>
    <cellStyle name="20% - 强调文字颜色 5 3" xfId="33"/>
    <cellStyle name="20% - 强调文字颜色 5_20145151353536521" xfId="34"/>
    <cellStyle name="20% - 强调文字颜色 6" xfId="35"/>
    <cellStyle name="20% - 强调文字颜色 6 2" xfId="36"/>
    <cellStyle name="20% - 强调文字颜色 6 3" xfId="37"/>
    <cellStyle name="20% - 强调文字颜色 6_20145151353536521" xfId="38"/>
    <cellStyle name="40% - 强调文字颜色 1" xfId="39"/>
    <cellStyle name="40% - 强调文字颜色 1 2" xfId="40"/>
    <cellStyle name="40% - 强调文字颜色 1 3" xfId="41"/>
    <cellStyle name="40% - 强调文字颜色 1_20145151353536521" xfId="42"/>
    <cellStyle name="40% - 强调文字颜色 2" xfId="43"/>
    <cellStyle name="40% - 强调文字颜色 2 2" xfId="44"/>
    <cellStyle name="40% - 强调文字颜色 2 3" xfId="45"/>
    <cellStyle name="40% - 强调文字颜色 2_20145151353536521" xfId="46"/>
    <cellStyle name="40% - 强调文字颜色 3" xfId="47"/>
    <cellStyle name="40% - 强调文字颜色 3 2" xfId="48"/>
    <cellStyle name="40% - 强调文字颜色 3 3" xfId="49"/>
    <cellStyle name="40% - 强调文字颜色 3_20145151353536521" xfId="50"/>
    <cellStyle name="40% - 强调文字颜色 4" xfId="51"/>
    <cellStyle name="40% - 强调文字颜色 4 2" xfId="52"/>
    <cellStyle name="40% - 强调文字颜色 4 3" xfId="53"/>
    <cellStyle name="40% - 强调文字颜色 4_20145151353536521" xfId="54"/>
    <cellStyle name="40% - 强调文字颜色 5" xfId="55"/>
    <cellStyle name="40% - 强调文字颜色 5 2" xfId="56"/>
    <cellStyle name="40% - 强调文字颜色 5 3" xfId="57"/>
    <cellStyle name="40% - 强调文字颜色 5_20145151353536521" xfId="58"/>
    <cellStyle name="40% - 强调文字颜色 6" xfId="59"/>
    <cellStyle name="40% - 强调文字颜色 6 2" xfId="60"/>
    <cellStyle name="40% - 强调文字颜色 6 3" xfId="61"/>
    <cellStyle name="40% - 强调文字颜色 6_20145151353536521" xfId="62"/>
    <cellStyle name="60% - 强调文字颜色 1" xfId="63"/>
    <cellStyle name="60% - 强调文字颜色 1 2" xfId="64"/>
    <cellStyle name="60% - 强调文字颜色 1 3" xfId="65"/>
    <cellStyle name="60% - 强调文字颜色 1_20145151353536521" xfId="66"/>
    <cellStyle name="60% - 强调文字颜色 2" xfId="67"/>
    <cellStyle name="60% - 强调文字颜色 2 2" xfId="68"/>
    <cellStyle name="60% - 强调文字颜色 2 3" xfId="69"/>
    <cellStyle name="60% - 强调文字颜色 2_20145151353536521" xfId="70"/>
    <cellStyle name="60% - 强调文字颜色 3" xfId="71"/>
    <cellStyle name="60% - 强调文字颜色 3 2" xfId="72"/>
    <cellStyle name="60% - 强调文字颜色 3 3" xfId="73"/>
    <cellStyle name="60% - 强调文字颜色 3_20145151353536521" xfId="74"/>
    <cellStyle name="60% - 强调文字颜色 4" xfId="75"/>
    <cellStyle name="60% - 强调文字颜色 4 2" xfId="76"/>
    <cellStyle name="60% - 强调文字颜色 4 3" xfId="77"/>
    <cellStyle name="60% - 强调文字颜色 4_20145151353536521" xfId="78"/>
    <cellStyle name="60% - 强调文字颜色 5" xfId="79"/>
    <cellStyle name="60% - 强调文字颜色 5 2" xfId="80"/>
    <cellStyle name="60% - 强调文字颜色 5 3" xfId="81"/>
    <cellStyle name="60% - 强调文字颜色 5_20145151353536521" xfId="82"/>
    <cellStyle name="60% - 强调文字颜色 6" xfId="83"/>
    <cellStyle name="60% - 强调文字颜色 6 2" xfId="84"/>
    <cellStyle name="60% - 强调文字颜色 6 3" xfId="85"/>
    <cellStyle name="60% - 强调文字颜色 6_20145151353536521" xfId="86"/>
    <cellStyle name="Percent" xfId="87"/>
    <cellStyle name="标题" xfId="88"/>
    <cellStyle name="标题 1" xfId="89"/>
    <cellStyle name="标题 1 2" xfId="90"/>
    <cellStyle name="标题 1 3" xfId="91"/>
    <cellStyle name="标题 2" xfId="92"/>
    <cellStyle name="标题 2 2" xfId="93"/>
    <cellStyle name="标题 2 3" xfId="94"/>
    <cellStyle name="标题 3" xfId="95"/>
    <cellStyle name="标题 3 2" xfId="96"/>
    <cellStyle name="标题 3 3" xfId="97"/>
    <cellStyle name="标题 4" xfId="98"/>
    <cellStyle name="标题 4 2" xfId="99"/>
    <cellStyle name="标题 4 3" xfId="100"/>
    <cellStyle name="标题 5" xfId="101"/>
    <cellStyle name="标题 6" xfId="102"/>
    <cellStyle name="差" xfId="103"/>
    <cellStyle name="差 2" xfId="104"/>
    <cellStyle name="差 3" xfId="105"/>
    <cellStyle name="差_2013年部门决算公开统一表格" xfId="106"/>
    <cellStyle name="差_20145151353536521" xfId="107"/>
    <cellStyle name="常规 2" xfId="108"/>
    <cellStyle name="常规 2 2" xfId="109"/>
    <cellStyle name="常规 2 2 2" xfId="110"/>
    <cellStyle name="常规 2 2 2 2" xfId="111"/>
    <cellStyle name="常规 2_2014926105327536" xfId="112"/>
    <cellStyle name="常规 3" xfId="113"/>
    <cellStyle name="常规 4" xfId="114"/>
    <cellStyle name="常规 4 2" xfId="115"/>
    <cellStyle name="常规 5" xfId="116"/>
    <cellStyle name="常规 5 2" xfId="117"/>
    <cellStyle name="常规 6" xfId="118"/>
    <cellStyle name="常规 6 2" xfId="119"/>
    <cellStyle name="常规 7" xfId="120"/>
    <cellStyle name="常规 7 2" xfId="121"/>
    <cellStyle name="常规_04-分类改革-预算表" xfId="122"/>
    <cellStyle name="常规_2013年部门决算公开统一表格" xfId="123"/>
    <cellStyle name="常规_录入表" xfId="124"/>
    <cellStyle name="常规_预算处财政分析系列表" xfId="125"/>
    <cellStyle name="Hyperlink" xfId="126"/>
    <cellStyle name="好" xfId="127"/>
    <cellStyle name="好 2" xfId="128"/>
    <cellStyle name="好 3" xfId="129"/>
    <cellStyle name="好_2013年部门决算公开统一表格" xfId="130"/>
    <cellStyle name="好_20145151353536521" xfId="131"/>
    <cellStyle name="汇总" xfId="132"/>
    <cellStyle name="汇总 2" xfId="133"/>
    <cellStyle name="汇总 3" xfId="134"/>
    <cellStyle name="Currency" xfId="135"/>
    <cellStyle name="Currency [0]" xfId="136"/>
    <cellStyle name="计算" xfId="137"/>
    <cellStyle name="计算 2" xfId="138"/>
    <cellStyle name="计算 3" xfId="139"/>
    <cellStyle name="计算_20145151353536521" xfId="140"/>
    <cellStyle name="检查单元格" xfId="141"/>
    <cellStyle name="检查单元格 2" xfId="142"/>
    <cellStyle name="检查单元格 3" xfId="143"/>
    <cellStyle name="检查单元格_20145151353536521" xfId="144"/>
    <cellStyle name="解释性文本" xfId="145"/>
    <cellStyle name="解释性文本 2" xfId="146"/>
    <cellStyle name="解释性文本 3" xfId="147"/>
    <cellStyle name="警告文本" xfId="148"/>
    <cellStyle name="警告文本 2" xfId="149"/>
    <cellStyle name="警告文本 3" xfId="150"/>
    <cellStyle name="链接单元格" xfId="151"/>
    <cellStyle name="链接单元格 2" xfId="152"/>
    <cellStyle name="链接单元格 3" xfId="153"/>
    <cellStyle name="Comma" xfId="154"/>
    <cellStyle name="Comma [0]" xfId="155"/>
    <cellStyle name="强调文字颜色 1" xfId="156"/>
    <cellStyle name="强调文字颜色 1 2" xfId="157"/>
    <cellStyle name="强调文字颜色 1 3" xfId="158"/>
    <cellStyle name="强调文字颜色 1_20145151353536521" xfId="159"/>
    <cellStyle name="强调文字颜色 2" xfId="160"/>
    <cellStyle name="强调文字颜色 2 2" xfId="161"/>
    <cellStyle name="强调文字颜色 2 3" xfId="162"/>
    <cellStyle name="强调文字颜色 2_20145151353536521" xfId="163"/>
    <cellStyle name="强调文字颜色 3" xfId="164"/>
    <cellStyle name="强调文字颜色 3 2" xfId="165"/>
    <cellStyle name="强调文字颜色 3 3" xfId="166"/>
    <cellStyle name="强调文字颜色 3_20145151353536521" xfId="167"/>
    <cellStyle name="强调文字颜色 4" xfId="168"/>
    <cellStyle name="强调文字颜色 4 2" xfId="169"/>
    <cellStyle name="强调文字颜色 4 3" xfId="170"/>
    <cellStyle name="强调文字颜色 4_20145151353536521" xfId="171"/>
    <cellStyle name="强调文字颜色 5" xfId="172"/>
    <cellStyle name="强调文字颜色 5 2" xfId="173"/>
    <cellStyle name="强调文字颜色 5 3" xfId="174"/>
    <cellStyle name="强调文字颜色 5_20145151353536521" xfId="175"/>
    <cellStyle name="强调文字颜色 6" xfId="176"/>
    <cellStyle name="强调文字颜色 6 2" xfId="177"/>
    <cellStyle name="强调文字颜色 6 3" xfId="178"/>
    <cellStyle name="强调文字颜色 6_20145151353536521" xfId="179"/>
    <cellStyle name="适中" xfId="180"/>
    <cellStyle name="适中 2" xfId="181"/>
    <cellStyle name="适中 3" xfId="182"/>
    <cellStyle name="适中_20145151353536521" xfId="183"/>
    <cellStyle name="输出" xfId="184"/>
    <cellStyle name="输出 2" xfId="185"/>
    <cellStyle name="输出 3" xfId="186"/>
    <cellStyle name="输出_20145151353536521" xfId="187"/>
    <cellStyle name="输入" xfId="188"/>
    <cellStyle name="输入 2" xfId="189"/>
    <cellStyle name="输入 3" xfId="190"/>
    <cellStyle name="输入_20145151353536521" xfId="191"/>
    <cellStyle name="样式 1" xfId="192"/>
    <cellStyle name="Followed Hyperlink" xfId="193"/>
    <cellStyle name="注释" xfId="194"/>
    <cellStyle name="注释 2" xfId="195"/>
    <cellStyle name="注释 3" xfId="196"/>
    <cellStyle name="注释_20145151353536521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9" customWidth="1"/>
    <col min="2" max="3" width="18.625" style="9" customWidth="1"/>
    <col min="4" max="6" width="16.625" style="9" customWidth="1"/>
    <col min="7" max="16384" width="9.00390625" style="9" customWidth="1"/>
  </cols>
  <sheetData>
    <row r="1" spans="1:6" s="7" customFormat="1" ht="25.5" customHeight="1">
      <c r="A1" s="1" t="s">
        <v>48</v>
      </c>
      <c r="F1" s="8"/>
    </row>
    <row r="2" spans="1:6" ht="27" customHeight="1">
      <c r="A2" s="92" t="s">
        <v>94</v>
      </c>
      <c r="B2" s="93"/>
      <c r="C2" s="93"/>
      <c r="D2" s="93"/>
      <c r="E2" s="93"/>
      <c r="F2" s="16"/>
    </row>
    <row r="3" spans="1:5" s="13" customFormat="1" ht="29.25" customHeight="1">
      <c r="A3" s="10"/>
      <c r="B3" s="11"/>
      <c r="C3" s="11"/>
      <c r="D3" s="11"/>
      <c r="E3" s="31" t="s">
        <v>34</v>
      </c>
    </row>
    <row r="4" spans="1:5" s="14" customFormat="1" ht="28.5" customHeight="1">
      <c r="A4" s="30" t="s">
        <v>35</v>
      </c>
      <c r="B4" s="29" t="s">
        <v>36</v>
      </c>
      <c r="C4" s="29" t="s">
        <v>39</v>
      </c>
      <c r="D4" s="30" t="s">
        <v>37</v>
      </c>
      <c r="E4" s="30" t="s">
        <v>38</v>
      </c>
    </row>
    <row r="5" spans="1:5" s="15" customFormat="1" ht="19.5" customHeight="1">
      <c r="A5" s="17" t="s">
        <v>42</v>
      </c>
      <c r="B5" s="24"/>
      <c r="C5" s="24"/>
      <c r="D5" s="25"/>
      <c r="E5" s="25"/>
    </row>
    <row r="6" spans="1:5" ht="19.5" customHeight="1">
      <c r="A6" s="17" t="s">
        <v>15</v>
      </c>
      <c r="B6" s="26"/>
      <c r="C6" s="26"/>
      <c r="D6" s="18"/>
      <c r="E6" s="18"/>
    </row>
    <row r="7" spans="1:5" ht="19.5" customHeight="1">
      <c r="A7" s="19" t="s">
        <v>16</v>
      </c>
      <c r="B7" s="26"/>
      <c r="C7" s="18"/>
      <c r="D7" s="18"/>
      <c r="E7" s="18"/>
    </row>
    <row r="8" spans="1:5" ht="19.5" customHeight="1">
      <c r="A8" s="3" t="s">
        <v>50</v>
      </c>
      <c r="B8" s="26"/>
      <c r="C8" s="18"/>
      <c r="D8" s="18"/>
      <c r="E8" s="18"/>
    </row>
    <row r="9" spans="1:5" ht="19.5" customHeight="1">
      <c r="A9" s="3" t="s">
        <v>51</v>
      </c>
      <c r="B9" s="26"/>
      <c r="C9" s="26"/>
      <c r="D9" s="18"/>
      <c r="E9" s="18"/>
    </row>
    <row r="10" spans="1:5" ht="19.5" customHeight="1">
      <c r="A10" s="3" t="s">
        <v>52</v>
      </c>
      <c r="B10" s="26"/>
      <c r="C10" s="26"/>
      <c r="D10" s="18"/>
      <c r="E10" s="18"/>
    </row>
    <row r="11" spans="1:5" ht="19.5" customHeight="1">
      <c r="A11" s="3" t="s">
        <v>53</v>
      </c>
      <c r="B11" s="26"/>
      <c r="C11" s="26"/>
      <c r="D11" s="18"/>
      <c r="E11" s="18"/>
    </row>
    <row r="12" spans="1:5" ht="19.5" customHeight="1">
      <c r="A12" s="3" t="s">
        <v>54</v>
      </c>
      <c r="B12" s="26"/>
      <c r="C12" s="26"/>
      <c r="D12" s="18"/>
      <c r="E12" s="18"/>
    </row>
    <row r="13" spans="1:5" ht="19.5" customHeight="1">
      <c r="A13" s="3" t="s">
        <v>55</v>
      </c>
      <c r="B13" s="26"/>
      <c r="C13" s="26"/>
      <c r="D13" s="18"/>
      <c r="E13" s="18"/>
    </row>
    <row r="14" spans="1:5" s="15" customFormat="1" ht="19.5" customHeight="1">
      <c r="A14" s="3" t="s">
        <v>56</v>
      </c>
      <c r="B14" s="25"/>
      <c r="C14" s="25"/>
      <c r="D14" s="25"/>
      <c r="E14" s="25"/>
    </row>
    <row r="15" spans="1:5" ht="19.5" customHeight="1">
      <c r="A15" s="3" t="s">
        <v>57</v>
      </c>
      <c r="B15" s="18"/>
      <c r="C15" s="18"/>
      <c r="D15" s="18"/>
      <c r="E15" s="18"/>
    </row>
    <row r="16" spans="1:5" ht="19.5" customHeight="1">
      <c r="A16" s="3" t="s">
        <v>95</v>
      </c>
      <c r="B16" s="18"/>
      <c r="C16" s="18"/>
      <c r="D16" s="18"/>
      <c r="E16" s="18"/>
    </row>
    <row r="17" spans="1:5" ht="19.5" customHeight="1">
      <c r="A17" s="3" t="s">
        <v>58</v>
      </c>
      <c r="B17" s="18"/>
      <c r="C17" s="18"/>
      <c r="D17" s="18"/>
      <c r="E17" s="18"/>
    </row>
    <row r="18" spans="1:5" ht="19.5" customHeight="1">
      <c r="A18" s="17" t="s">
        <v>17</v>
      </c>
      <c r="B18" s="18"/>
      <c r="C18" s="18"/>
      <c r="D18" s="18"/>
      <c r="E18" s="18"/>
    </row>
    <row r="19" spans="1:5" ht="19.5" customHeight="1">
      <c r="A19" s="17" t="s">
        <v>18</v>
      </c>
      <c r="B19" s="18"/>
      <c r="C19" s="18"/>
      <c r="D19" s="18"/>
      <c r="E19" s="18"/>
    </row>
    <row r="20" spans="1:5" ht="19.5" customHeight="1">
      <c r="A20" s="20" t="s">
        <v>19</v>
      </c>
      <c r="B20" s="18"/>
      <c r="C20" s="18"/>
      <c r="D20" s="18"/>
      <c r="E20" s="18"/>
    </row>
    <row r="21" spans="1:5" ht="19.5" customHeight="1">
      <c r="A21" s="3" t="s">
        <v>59</v>
      </c>
      <c r="B21" s="18"/>
      <c r="C21" s="18"/>
      <c r="D21" s="18"/>
      <c r="E21" s="18"/>
    </row>
    <row r="22" spans="1:5" ht="19.5" customHeight="1">
      <c r="A22" s="3" t="s">
        <v>60</v>
      </c>
      <c r="B22" s="18"/>
      <c r="C22" s="18"/>
      <c r="D22" s="18"/>
      <c r="E22" s="18"/>
    </row>
    <row r="23" spans="1:5" ht="19.5" customHeight="1">
      <c r="A23" s="3" t="s">
        <v>61</v>
      </c>
      <c r="B23" s="18"/>
      <c r="C23" s="18"/>
      <c r="D23" s="18"/>
      <c r="E23" s="18"/>
    </row>
    <row r="24" spans="1:5" ht="19.5" customHeight="1">
      <c r="A24" s="3" t="s">
        <v>62</v>
      </c>
      <c r="B24" s="18"/>
      <c r="C24" s="18"/>
      <c r="D24" s="18"/>
      <c r="E24" s="18"/>
    </row>
    <row r="25" spans="1:5" ht="19.5" customHeight="1">
      <c r="A25" s="3" t="s">
        <v>63</v>
      </c>
      <c r="B25" s="18"/>
      <c r="C25" s="18"/>
      <c r="D25" s="18"/>
      <c r="E25" s="18"/>
    </row>
    <row r="26" spans="1:5" ht="19.5" customHeight="1">
      <c r="A26" s="3" t="s">
        <v>64</v>
      </c>
      <c r="B26" s="18"/>
      <c r="C26" s="18"/>
      <c r="D26" s="18"/>
      <c r="E26" s="18"/>
    </row>
    <row r="27" spans="1:5" ht="19.5" customHeight="1">
      <c r="A27" s="3" t="s">
        <v>65</v>
      </c>
      <c r="B27" s="18"/>
      <c r="C27" s="18"/>
      <c r="D27" s="18"/>
      <c r="E27" s="18"/>
    </row>
    <row r="28" spans="1:5" ht="19.5" customHeight="1">
      <c r="A28" s="3" t="s">
        <v>66</v>
      </c>
      <c r="B28" s="18"/>
      <c r="C28" s="18"/>
      <c r="D28" s="18"/>
      <c r="E28" s="18"/>
    </row>
    <row r="29" spans="1:5" ht="19.5" customHeight="1">
      <c r="A29" s="3" t="s">
        <v>67</v>
      </c>
      <c r="B29" s="18"/>
      <c r="C29" s="18"/>
      <c r="D29" s="18"/>
      <c r="E29" s="18"/>
    </row>
    <row r="30" spans="1:5" ht="19.5" customHeight="1">
      <c r="A30" s="3" t="s">
        <v>68</v>
      </c>
      <c r="B30" s="18"/>
      <c r="C30" s="18"/>
      <c r="D30" s="18"/>
      <c r="E30" s="18"/>
    </row>
    <row r="31" spans="1:5" ht="19.5" customHeight="1">
      <c r="A31" s="3" t="s">
        <v>69</v>
      </c>
      <c r="B31" s="18"/>
      <c r="C31" s="18"/>
      <c r="D31" s="18"/>
      <c r="E31" s="18"/>
    </row>
    <row r="32" spans="1:5" ht="19.5" customHeight="1">
      <c r="A32" s="3" t="s">
        <v>70</v>
      </c>
      <c r="B32" s="18"/>
      <c r="C32" s="18"/>
      <c r="D32" s="18"/>
      <c r="E32" s="18"/>
    </row>
    <row r="33" spans="1:5" ht="19.5" customHeight="1">
      <c r="A33" s="3" t="s">
        <v>71</v>
      </c>
      <c r="B33" s="18"/>
      <c r="C33" s="18"/>
      <c r="D33" s="18"/>
      <c r="E33" s="18"/>
    </row>
    <row r="34" spans="1:5" ht="19.5" customHeight="1">
      <c r="A34" s="3" t="s">
        <v>72</v>
      </c>
      <c r="B34" s="18"/>
      <c r="C34" s="18"/>
      <c r="D34" s="18"/>
      <c r="E34" s="18"/>
    </row>
    <row r="35" spans="1:5" ht="19.5" customHeight="1">
      <c r="A35" s="3" t="s">
        <v>73</v>
      </c>
      <c r="B35" s="18"/>
      <c r="C35" s="18"/>
      <c r="D35" s="18"/>
      <c r="E35" s="18"/>
    </row>
    <row r="36" spans="1:5" ht="19.5" customHeight="1">
      <c r="A36" s="3" t="s">
        <v>74</v>
      </c>
      <c r="B36" s="18"/>
      <c r="C36" s="18"/>
      <c r="D36" s="18"/>
      <c r="E36" s="18"/>
    </row>
    <row r="37" spans="1:5" ht="19.5" customHeight="1">
      <c r="A37" s="3" t="s">
        <v>75</v>
      </c>
      <c r="B37" s="18"/>
      <c r="C37" s="18"/>
      <c r="D37" s="18"/>
      <c r="E37" s="18"/>
    </row>
    <row r="38" spans="1:5" ht="19.5" customHeight="1">
      <c r="A38" s="21" t="s">
        <v>20</v>
      </c>
      <c r="B38" s="18"/>
      <c r="C38" s="18"/>
      <c r="D38" s="18"/>
      <c r="E38" s="18"/>
    </row>
    <row r="39" spans="1:5" ht="19.5" customHeight="1">
      <c r="A39" s="3" t="s">
        <v>76</v>
      </c>
      <c r="B39" s="18"/>
      <c r="C39" s="18"/>
      <c r="D39" s="18"/>
      <c r="E39" s="18"/>
    </row>
    <row r="40" spans="1:5" ht="19.5" customHeight="1">
      <c r="A40" s="3" t="s">
        <v>77</v>
      </c>
      <c r="B40" s="18"/>
      <c r="C40" s="18"/>
      <c r="D40" s="18"/>
      <c r="E40" s="18"/>
    </row>
    <row r="41" spans="1:5" ht="19.5" customHeight="1">
      <c r="A41" s="3" t="s">
        <v>78</v>
      </c>
      <c r="B41" s="18"/>
      <c r="C41" s="18"/>
      <c r="D41" s="18"/>
      <c r="E41" s="18"/>
    </row>
    <row r="42" spans="1:5" ht="19.5" customHeight="1">
      <c r="A42" s="3" t="s">
        <v>79</v>
      </c>
      <c r="B42" s="18"/>
      <c r="C42" s="18"/>
      <c r="D42" s="18"/>
      <c r="E42" s="18"/>
    </row>
    <row r="43" spans="1:5" ht="19.5" customHeight="1">
      <c r="A43" s="3" t="s">
        <v>80</v>
      </c>
      <c r="B43" s="18"/>
      <c r="C43" s="18"/>
      <c r="D43" s="18"/>
      <c r="E43" s="18"/>
    </row>
    <row r="44" spans="1:5" ht="19.5" customHeight="1">
      <c r="A44" s="3" t="s">
        <v>81</v>
      </c>
      <c r="B44" s="18"/>
      <c r="C44" s="18"/>
      <c r="D44" s="18"/>
      <c r="E44" s="18"/>
    </row>
    <row r="45" spans="1:5" ht="19.5" customHeight="1">
      <c r="A45" s="32" t="s">
        <v>96</v>
      </c>
      <c r="B45" s="18"/>
      <c r="C45" s="18"/>
      <c r="D45" s="18"/>
      <c r="E45" s="18"/>
    </row>
    <row r="46" spans="1:5" ht="19.5" customHeight="1">
      <c r="A46" s="3" t="s">
        <v>82</v>
      </c>
      <c r="B46" s="18"/>
      <c r="C46" s="18"/>
      <c r="D46" s="18"/>
      <c r="E46" s="18"/>
    </row>
    <row r="47" spans="1:5" ht="19.5" customHeight="1">
      <c r="A47" s="34" t="s">
        <v>103</v>
      </c>
      <c r="B47" s="18"/>
      <c r="C47" s="18"/>
      <c r="D47" s="18"/>
      <c r="E47" s="18"/>
    </row>
    <row r="48" spans="1:5" ht="19.5" customHeight="1">
      <c r="A48" s="22" t="s">
        <v>21</v>
      </c>
      <c r="B48" s="18"/>
      <c r="C48" s="18"/>
      <c r="D48" s="18"/>
      <c r="E48" s="18"/>
    </row>
    <row r="49" spans="1:5" ht="19.5" customHeight="1">
      <c r="A49" s="33" t="s">
        <v>102</v>
      </c>
      <c r="B49" s="18"/>
      <c r="C49" s="18"/>
      <c r="D49" s="18"/>
      <c r="E49" s="18"/>
    </row>
    <row r="50" spans="1:5" ht="19.5" customHeight="1">
      <c r="A50" s="3" t="s">
        <v>83</v>
      </c>
      <c r="B50" s="18"/>
      <c r="C50" s="18"/>
      <c r="D50" s="18"/>
      <c r="E50" s="18"/>
    </row>
    <row r="51" spans="1:5" ht="19.5" customHeight="1">
      <c r="A51" s="3" t="s">
        <v>84</v>
      </c>
      <c r="B51" s="18"/>
      <c r="C51" s="18"/>
      <c r="D51" s="18"/>
      <c r="E51" s="18"/>
    </row>
    <row r="52" spans="1:5" ht="19.5" customHeight="1">
      <c r="A52" s="3" t="s">
        <v>85</v>
      </c>
      <c r="B52" s="18"/>
      <c r="C52" s="18"/>
      <c r="D52" s="18"/>
      <c r="E52" s="18"/>
    </row>
    <row r="53" spans="1:5" ht="19.5" customHeight="1">
      <c r="A53" s="3" t="s">
        <v>86</v>
      </c>
      <c r="B53" s="18"/>
      <c r="C53" s="18"/>
      <c r="D53" s="18"/>
      <c r="E53" s="18"/>
    </row>
    <row r="54" spans="1:5" ht="19.5" customHeight="1">
      <c r="A54" s="3" t="s">
        <v>87</v>
      </c>
      <c r="B54" s="18"/>
      <c r="C54" s="18"/>
      <c r="D54" s="18"/>
      <c r="E54" s="18"/>
    </row>
    <row r="55" spans="1:5" ht="19.5" customHeight="1">
      <c r="A55" s="3" t="s">
        <v>88</v>
      </c>
      <c r="B55" s="18"/>
      <c r="C55" s="18"/>
      <c r="D55" s="18"/>
      <c r="E55" s="18"/>
    </row>
    <row r="56" spans="1:5" ht="19.5" customHeight="1">
      <c r="A56" s="3" t="s">
        <v>89</v>
      </c>
      <c r="B56" s="18"/>
      <c r="C56" s="18"/>
      <c r="D56" s="18"/>
      <c r="E56" s="18"/>
    </row>
    <row r="57" spans="1:5" ht="19.5" customHeight="1">
      <c r="A57" s="3" t="s">
        <v>90</v>
      </c>
      <c r="B57" s="18"/>
      <c r="C57" s="18"/>
      <c r="D57" s="18"/>
      <c r="E57" s="18"/>
    </row>
    <row r="58" spans="1:5" ht="19.5" customHeight="1">
      <c r="A58" s="22" t="s">
        <v>22</v>
      </c>
      <c r="B58" s="18"/>
      <c r="C58" s="18"/>
      <c r="D58" s="18"/>
      <c r="E58" s="18"/>
    </row>
    <row r="59" spans="1:5" ht="19.5" customHeight="1">
      <c r="A59" s="22" t="s">
        <v>23</v>
      </c>
      <c r="B59" s="18"/>
      <c r="C59" s="18"/>
      <c r="D59" s="18"/>
      <c r="E59" s="18"/>
    </row>
    <row r="60" spans="1:5" ht="19.5" customHeight="1">
      <c r="A60" s="22" t="s">
        <v>24</v>
      </c>
      <c r="B60" s="18"/>
      <c r="C60" s="18"/>
      <c r="D60" s="18"/>
      <c r="E60" s="18"/>
    </row>
    <row r="61" spans="1:5" ht="19.5" customHeight="1">
      <c r="A61" s="23" t="s">
        <v>25</v>
      </c>
      <c r="B61" s="18"/>
      <c r="C61" s="18"/>
      <c r="D61" s="18"/>
      <c r="E61" s="18"/>
    </row>
    <row r="62" spans="1:5" ht="19.5" customHeight="1">
      <c r="A62" s="23" t="s">
        <v>26</v>
      </c>
      <c r="B62" s="18"/>
      <c r="C62" s="18"/>
      <c r="D62" s="18"/>
      <c r="E62" s="18"/>
    </row>
    <row r="63" spans="1:5" ht="19.5" customHeight="1">
      <c r="A63" s="22" t="s">
        <v>27</v>
      </c>
      <c r="B63" s="18"/>
      <c r="C63" s="18"/>
      <c r="D63" s="18"/>
      <c r="E63" s="18"/>
    </row>
    <row r="64" spans="1:5" ht="19.5" customHeight="1">
      <c r="A64" s="21" t="s">
        <v>28</v>
      </c>
      <c r="B64" s="18"/>
      <c r="C64" s="18"/>
      <c r="D64" s="18"/>
      <c r="E64" s="18"/>
    </row>
    <row r="65" spans="1:5" ht="19.5" customHeight="1">
      <c r="A65" s="3" t="s">
        <v>91</v>
      </c>
      <c r="B65" s="18"/>
      <c r="C65" s="18"/>
      <c r="D65" s="18"/>
      <c r="E65" s="18"/>
    </row>
    <row r="66" spans="1:5" ht="19.5" customHeight="1">
      <c r="A66" s="3" t="s">
        <v>92</v>
      </c>
      <c r="B66" s="18"/>
      <c r="C66" s="18"/>
      <c r="D66" s="18"/>
      <c r="E66" s="18"/>
    </row>
    <row r="67" spans="1:5" ht="19.5" customHeight="1">
      <c r="A67" s="3" t="s">
        <v>93</v>
      </c>
      <c r="B67" s="18"/>
      <c r="C67" s="18"/>
      <c r="D67" s="18"/>
      <c r="E67" s="18"/>
    </row>
    <row r="68" spans="1:5" ht="19.5" customHeight="1">
      <c r="A68" s="22" t="s">
        <v>29</v>
      </c>
      <c r="B68" s="18"/>
      <c r="C68" s="18"/>
      <c r="D68" s="18"/>
      <c r="E68" s="18"/>
    </row>
    <row r="69" spans="1:5" ht="19.5" customHeight="1">
      <c r="A69" s="22" t="s">
        <v>30</v>
      </c>
      <c r="B69" s="18"/>
      <c r="C69" s="18"/>
      <c r="D69" s="18"/>
      <c r="E69" s="18"/>
    </row>
    <row r="70" spans="1:5" ht="19.5" customHeight="1">
      <c r="A70" s="34" t="s">
        <v>104</v>
      </c>
      <c r="B70" s="18"/>
      <c r="C70" s="18"/>
      <c r="D70" s="18"/>
      <c r="E70" s="18"/>
    </row>
    <row r="71" spans="1:5" ht="19.5" customHeight="1">
      <c r="A71" s="23" t="s">
        <v>31</v>
      </c>
      <c r="B71" s="18"/>
      <c r="C71" s="18"/>
      <c r="D71" s="18"/>
      <c r="E71" s="18"/>
    </row>
    <row r="72" spans="1:5" ht="14.25">
      <c r="A72" s="27" t="s">
        <v>32</v>
      </c>
      <c r="B72" s="18"/>
      <c r="C72" s="18"/>
      <c r="D72" s="18"/>
      <c r="E72" s="18"/>
    </row>
    <row r="73" ht="14.25">
      <c r="A73" s="12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showGridLines="0" showZeros="0" tabSelected="1" workbookViewId="0" topLeftCell="A1">
      <selection activeCell="F25" sqref="F25"/>
    </sheetView>
  </sheetViews>
  <sheetFormatPr defaultColWidth="9.00390625" defaultRowHeight="14.25"/>
  <cols>
    <col min="1" max="1" width="38.25390625" style="44" customWidth="1"/>
    <col min="2" max="2" width="10.625" style="28" customWidth="1"/>
    <col min="3" max="3" width="53.875" style="46" customWidth="1"/>
    <col min="4" max="4" width="10.75390625" style="28" customWidth="1"/>
    <col min="5" max="5" width="9.00390625" style="28" customWidth="1"/>
    <col min="6" max="6" width="53.25390625" style="28" customWidth="1"/>
    <col min="7" max="7" width="19.375" style="28" customWidth="1"/>
    <col min="8" max="16384" width="9.00390625" style="28" customWidth="1"/>
  </cols>
  <sheetData>
    <row r="1" spans="1:3" ht="27" customHeight="1">
      <c r="A1" s="38" t="s">
        <v>581</v>
      </c>
      <c r="C1" s="44"/>
    </row>
    <row r="2" spans="1:4" s="2" customFormat="1" ht="29.25" customHeight="1">
      <c r="A2" s="94" t="s">
        <v>582</v>
      </c>
      <c r="B2" s="94"/>
      <c r="C2" s="94"/>
      <c r="D2" s="94"/>
    </row>
    <row r="3" spans="1:4" ht="22.5" customHeight="1">
      <c r="A3" s="70"/>
      <c r="B3" s="35"/>
      <c r="C3" s="56"/>
      <c r="D3" s="57" t="s">
        <v>273</v>
      </c>
    </row>
    <row r="4" spans="1:4" ht="19.5" customHeight="1">
      <c r="A4" s="95" t="s">
        <v>305</v>
      </c>
      <c r="B4" s="95"/>
      <c r="C4" s="95" t="s">
        <v>306</v>
      </c>
      <c r="D4" s="95"/>
    </row>
    <row r="5" spans="1:4" ht="19.5" customHeight="1">
      <c r="A5" s="45" t="s">
        <v>274</v>
      </c>
      <c r="B5" s="77" t="s">
        <v>328</v>
      </c>
      <c r="C5" s="45" t="s">
        <v>275</v>
      </c>
      <c r="D5" s="77" t="s">
        <v>328</v>
      </c>
    </row>
    <row r="6" spans="1:7" s="50" customFormat="1" ht="19.5" customHeight="1">
      <c r="A6" s="58" t="s">
        <v>276</v>
      </c>
      <c r="B6" s="80">
        <f>SUM(B7:B16)</f>
        <v>7538</v>
      </c>
      <c r="C6" s="82" t="s">
        <v>106</v>
      </c>
      <c r="D6" s="80">
        <f>SUM(D7+D10+D14+D19+D23+D28+D31+D34+D37+D40+D42+D50+D52+D55+D57+D60+D63+D65+D68+D70+D73+D75)</f>
        <v>27554</v>
      </c>
      <c r="E6" s="49"/>
      <c r="G6" s="53"/>
    </row>
    <row r="7" spans="1:7" s="50" customFormat="1" ht="19.5" customHeight="1">
      <c r="A7" s="58" t="s">
        <v>277</v>
      </c>
      <c r="B7" s="80">
        <v>2423</v>
      </c>
      <c r="C7" s="82" t="s">
        <v>107</v>
      </c>
      <c r="D7" s="80">
        <f>SUM(D8:D9)</f>
        <v>355</v>
      </c>
      <c r="E7" s="49"/>
      <c r="G7" s="53"/>
    </row>
    <row r="8" spans="1:7" s="50" customFormat="1" ht="19.5" customHeight="1">
      <c r="A8" s="58" t="s">
        <v>278</v>
      </c>
      <c r="B8" s="80">
        <v>4052</v>
      </c>
      <c r="C8" s="82" t="s">
        <v>108</v>
      </c>
      <c r="D8" s="80">
        <v>328</v>
      </c>
      <c r="E8" s="49"/>
      <c r="G8" s="53"/>
    </row>
    <row r="9" spans="1:7" s="50" customFormat="1" ht="19.5" customHeight="1">
      <c r="A9" s="58" t="s">
        <v>279</v>
      </c>
      <c r="B9" s="80">
        <v>502</v>
      </c>
      <c r="C9" s="82" t="s">
        <v>333</v>
      </c>
      <c r="D9" s="80">
        <v>27</v>
      </c>
      <c r="E9" s="49"/>
      <c r="G9" s="53"/>
    </row>
    <row r="10" spans="1:5" s="50" customFormat="1" ht="19.5" customHeight="1">
      <c r="A10" s="58" t="s">
        <v>280</v>
      </c>
      <c r="B10" s="80">
        <v>177</v>
      </c>
      <c r="C10" s="82" t="s">
        <v>109</v>
      </c>
      <c r="D10" s="80">
        <f>SUM(D11:D13)</f>
        <v>414</v>
      </c>
      <c r="E10" s="49"/>
    </row>
    <row r="11" spans="1:5" s="50" customFormat="1" ht="19.5" customHeight="1">
      <c r="A11" s="58" t="s">
        <v>281</v>
      </c>
      <c r="B11" s="80">
        <v>2</v>
      </c>
      <c r="C11" s="82" t="s">
        <v>110</v>
      </c>
      <c r="D11" s="80">
        <v>359</v>
      </c>
      <c r="E11" s="49"/>
    </row>
    <row r="12" spans="1:5" s="50" customFormat="1" ht="19.5" customHeight="1">
      <c r="A12" s="58" t="s">
        <v>282</v>
      </c>
      <c r="B12" s="80">
        <v>217</v>
      </c>
      <c r="C12" s="82" t="s">
        <v>334</v>
      </c>
      <c r="D12" s="80">
        <v>25</v>
      </c>
      <c r="E12" s="49"/>
    </row>
    <row r="13" spans="1:5" s="50" customFormat="1" ht="19.5" customHeight="1">
      <c r="A13" s="58" t="s">
        <v>283</v>
      </c>
      <c r="B13" s="80">
        <v>13</v>
      </c>
      <c r="C13" s="82" t="s">
        <v>335</v>
      </c>
      <c r="D13" s="80">
        <v>30</v>
      </c>
      <c r="E13" s="49"/>
    </row>
    <row r="14" spans="1:5" s="50" customFormat="1" ht="19.5" customHeight="1">
      <c r="A14" s="58" t="s">
        <v>310</v>
      </c>
      <c r="B14" s="80">
        <v>77</v>
      </c>
      <c r="C14" s="82" t="s">
        <v>111</v>
      </c>
      <c r="D14" s="80">
        <f>SUM(D15:D18)</f>
        <v>18452</v>
      </c>
      <c r="E14" s="49"/>
    </row>
    <row r="15" spans="1:5" s="50" customFormat="1" ht="19.5" customHeight="1">
      <c r="A15" s="58" t="s">
        <v>311</v>
      </c>
      <c r="B15" s="83">
        <v>12</v>
      </c>
      <c r="C15" s="82" t="s">
        <v>112</v>
      </c>
      <c r="D15" s="80">
        <v>12999</v>
      </c>
      <c r="E15" s="49"/>
    </row>
    <row r="16" spans="1:5" s="50" customFormat="1" ht="19.5" customHeight="1">
      <c r="A16" s="58" t="s">
        <v>312</v>
      </c>
      <c r="B16" s="83">
        <v>63</v>
      </c>
      <c r="C16" s="82" t="s">
        <v>336</v>
      </c>
      <c r="D16" s="80">
        <v>2800</v>
      </c>
      <c r="E16" s="49"/>
    </row>
    <row r="17" spans="1:5" s="50" customFormat="1" ht="19.5" customHeight="1">
      <c r="A17" s="58" t="s">
        <v>284</v>
      </c>
      <c r="B17" s="80">
        <f>SUM(B18:B22)</f>
        <v>1883</v>
      </c>
      <c r="C17" s="82" t="s">
        <v>358</v>
      </c>
      <c r="D17" s="80">
        <v>5</v>
      </c>
      <c r="E17" s="49"/>
    </row>
    <row r="18" spans="1:5" s="50" customFormat="1" ht="19.5" customHeight="1">
      <c r="A18" s="58" t="s">
        <v>285</v>
      </c>
      <c r="B18" s="80">
        <v>349</v>
      </c>
      <c r="C18" s="82" t="s">
        <v>359</v>
      </c>
      <c r="D18" s="80">
        <v>2648</v>
      </c>
      <c r="E18" s="49"/>
    </row>
    <row r="19" spans="1:5" s="50" customFormat="1" ht="19.5" customHeight="1">
      <c r="A19" s="58" t="s">
        <v>286</v>
      </c>
      <c r="B19" s="80">
        <v>184</v>
      </c>
      <c r="C19" s="82" t="s">
        <v>113</v>
      </c>
      <c r="D19" s="84">
        <f>SUM(D20:D22)</f>
        <v>1181</v>
      </c>
      <c r="E19" s="49"/>
    </row>
    <row r="20" spans="1:5" s="50" customFormat="1" ht="19.5" customHeight="1">
      <c r="A20" s="58" t="s">
        <v>287</v>
      </c>
      <c r="B20" s="80">
        <v>747</v>
      </c>
      <c r="C20" s="82" t="s">
        <v>114</v>
      </c>
      <c r="D20" s="80">
        <v>1064</v>
      </c>
      <c r="E20" s="49"/>
    </row>
    <row r="21" spans="1:5" s="50" customFormat="1" ht="19.5" customHeight="1">
      <c r="A21" s="58" t="s">
        <v>288</v>
      </c>
      <c r="B21" s="85">
        <v>32</v>
      </c>
      <c r="C21" s="82" t="s">
        <v>337</v>
      </c>
      <c r="D21" s="80">
        <v>11</v>
      </c>
      <c r="E21" s="49"/>
    </row>
    <row r="22" spans="1:5" s="50" customFormat="1" ht="19.5" customHeight="1">
      <c r="A22" s="58" t="s">
        <v>289</v>
      </c>
      <c r="B22" s="83">
        <v>571</v>
      </c>
      <c r="C22" s="82" t="s">
        <v>332</v>
      </c>
      <c r="D22" s="80">
        <v>106</v>
      </c>
      <c r="E22" s="49"/>
    </row>
    <row r="23" spans="1:7" s="50" customFormat="1" ht="19.5" customHeight="1">
      <c r="A23" s="55"/>
      <c r="B23" s="83"/>
      <c r="C23" s="82" t="s">
        <v>115</v>
      </c>
      <c r="D23" s="80">
        <f>SUM(D24:D27)</f>
        <v>200</v>
      </c>
      <c r="E23" s="49"/>
      <c r="G23" s="53"/>
    </row>
    <row r="24" spans="1:7" s="50" customFormat="1" ht="19.5" customHeight="1">
      <c r="A24" s="55"/>
      <c r="B24" s="83"/>
      <c r="C24" s="82" t="s">
        <v>116</v>
      </c>
      <c r="D24" s="80">
        <v>130</v>
      </c>
      <c r="E24" s="49"/>
      <c r="G24" s="53"/>
    </row>
    <row r="25" spans="1:7" s="50" customFormat="1" ht="19.5" customHeight="1">
      <c r="A25" s="58"/>
      <c r="B25" s="80"/>
      <c r="C25" s="82" t="s">
        <v>360</v>
      </c>
      <c r="D25" s="80">
        <v>15</v>
      </c>
      <c r="E25" s="49"/>
      <c r="G25" s="53"/>
    </row>
    <row r="26" spans="1:7" s="50" customFormat="1" ht="19.5" customHeight="1">
      <c r="A26" s="58"/>
      <c r="B26" s="80"/>
      <c r="C26" s="82" t="s">
        <v>361</v>
      </c>
      <c r="D26" s="80">
        <v>5</v>
      </c>
      <c r="E26" s="49"/>
      <c r="G26" s="53"/>
    </row>
    <row r="27" spans="1:7" s="50" customFormat="1" ht="19.5" customHeight="1">
      <c r="A27" s="58"/>
      <c r="B27" s="80"/>
      <c r="C27" s="82" t="s">
        <v>362</v>
      </c>
      <c r="D27" s="80">
        <v>50</v>
      </c>
      <c r="E27" s="49"/>
      <c r="G27" s="53"/>
    </row>
    <row r="28" spans="1:5" s="50" customFormat="1" ht="19.5" customHeight="1">
      <c r="A28" s="55"/>
      <c r="B28" s="83"/>
      <c r="C28" s="82" t="s">
        <v>117</v>
      </c>
      <c r="D28" s="80">
        <f>SUM(D29:D30)</f>
        <v>693</v>
      </c>
      <c r="E28" s="49"/>
    </row>
    <row r="29" spans="1:12" s="50" customFormat="1" ht="19.5" customHeight="1">
      <c r="A29" s="55"/>
      <c r="B29" s="83"/>
      <c r="C29" s="82" t="s">
        <v>118</v>
      </c>
      <c r="D29" s="80">
        <v>671</v>
      </c>
      <c r="E29" s="49"/>
      <c r="H29" s="41"/>
      <c r="I29" s="40"/>
      <c r="J29" s="51"/>
      <c r="K29" s="51"/>
      <c r="L29" s="52"/>
    </row>
    <row r="30" spans="1:12" s="50" customFormat="1" ht="19.5" customHeight="1">
      <c r="A30" s="58"/>
      <c r="B30" s="80"/>
      <c r="C30" s="82" t="s">
        <v>363</v>
      </c>
      <c r="D30" s="80">
        <v>22</v>
      </c>
      <c r="E30" s="49"/>
      <c r="H30" s="41"/>
      <c r="I30" s="40"/>
      <c r="J30" s="51"/>
      <c r="K30" s="51"/>
      <c r="L30" s="52"/>
    </row>
    <row r="31" spans="2:12" s="50" customFormat="1" ht="19.5" customHeight="1">
      <c r="B31" s="80"/>
      <c r="C31" s="82" t="s">
        <v>119</v>
      </c>
      <c r="D31" s="80">
        <f>SUM(D32:D33)</f>
        <v>90</v>
      </c>
      <c r="E31" s="49"/>
      <c r="H31" s="41"/>
      <c r="I31" s="40"/>
      <c r="J31" s="51"/>
      <c r="K31" s="51"/>
      <c r="L31" s="52"/>
    </row>
    <row r="32" spans="1:12" s="50" customFormat="1" ht="19.5" customHeight="1">
      <c r="A32" s="58"/>
      <c r="B32" s="80"/>
      <c r="C32" s="82" t="s">
        <v>338</v>
      </c>
      <c r="D32" s="80">
        <v>80</v>
      </c>
      <c r="E32" s="49"/>
      <c r="H32" s="41"/>
      <c r="I32" s="40"/>
      <c r="J32" s="51"/>
      <c r="K32" s="51"/>
      <c r="L32" s="52"/>
    </row>
    <row r="33" spans="2:12" ht="19.5" customHeight="1">
      <c r="B33" s="80"/>
      <c r="C33" s="82" t="s">
        <v>120</v>
      </c>
      <c r="D33" s="80">
        <v>10</v>
      </c>
      <c r="E33" s="35"/>
      <c r="H33" s="41"/>
      <c r="I33" s="40"/>
      <c r="J33" s="42"/>
      <c r="K33" s="42"/>
      <c r="L33" s="43"/>
    </row>
    <row r="34" spans="1:12" ht="19.5" customHeight="1">
      <c r="A34" s="81"/>
      <c r="B34" s="80"/>
      <c r="C34" s="82" t="s">
        <v>121</v>
      </c>
      <c r="D34" s="80">
        <f>SUM(D35:D36)</f>
        <v>235</v>
      </c>
      <c r="E34" s="35"/>
      <c r="G34" s="54"/>
      <c r="H34" s="41"/>
      <c r="I34" s="40"/>
      <c r="J34" s="42"/>
      <c r="K34" s="42"/>
      <c r="L34" s="43"/>
    </row>
    <row r="35" spans="1:12" ht="19.5" customHeight="1">
      <c r="A35" s="71"/>
      <c r="B35" s="86"/>
      <c r="C35" s="82" t="s">
        <v>122</v>
      </c>
      <c r="D35" s="80">
        <v>216</v>
      </c>
      <c r="E35" s="35"/>
      <c r="G35" s="54"/>
      <c r="H35" s="41"/>
      <c r="I35" s="40"/>
      <c r="J35" s="42"/>
      <c r="K35" s="42"/>
      <c r="L35" s="43"/>
    </row>
    <row r="36" spans="1:12" ht="19.5" customHeight="1">
      <c r="A36" s="71"/>
      <c r="B36" s="86"/>
      <c r="C36" s="82" t="s">
        <v>364</v>
      </c>
      <c r="D36" s="80">
        <v>19</v>
      </c>
      <c r="E36" s="35"/>
      <c r="G36" s="54"/>
      <c r="H36" s="41"/>
      <c r="I36" s="40"/>
      <c r="J36" s="42"/>
      <c r="K36" s="42"/>
      <c r="L36" s="43"/>
    </row>
    <row r="37" spans="1:12" ht="19.5" customHeight="1">
      <c r="A37" s="71"/>
      <c r="B37" s="86"/>
      <c r="C37" s="82" t="s">
        <v>123</v>
      </c>
      <c r="D37" s="80">
        <f>SUM(D38:D39)</f>
        <v>145</v>
      </c>
      <c r="E37" s="35"/>
      <c r="G37" s="54"/>
      <c r="H37" s="41"/>
      <c r="I37" s="40"/>
      <c r="J37" s="42"/>
      <c r="K37" s="42"/>
      <c r="L37" s="43"/>
    </row>
    <row r="38" spans="1:12" ht="19.5" customHeight="1">
      <c r="A38" s="71"/>
      <c r="B38" s="86"/>
      <c r="C38" s="82" t="s">
        <v>124</v>
      </c>
      <c r="D38" s="80">
        <v>97</v>
      </c>
      <c r="E38" s="35"/>
      <c r="H38" s="41"/>
      <c r="I38" s="40"/>
      <c r="J38" s="42"/>
      <c r="K38" s="42"/>
      <c r="L38" s="43"/>
    </row>
    <row r="39" spans="1:12" ht="19.5" customHeight="1">
      <c r="A39" s="71"/>
      <c r="B39" s="86"/>
      <c r="C39" s="82" t="s">
        <v>365</v>
      </c>
      <c r="D39" s="80">
        <v>48</v>
      </c>
      <c r="E39" s="35"/>
      <c r="H39" s="41"/>
      <c r="I39" s="40"/>
      <c r="J39" s="42"/>
      <c r="K39" s="42"/>
      <c r="L39" s="43"/>
    </row>
    <row r="40" spans="1:12" ht="19.5" customHeight="1">
      <c r="A40" s="71"/>
      <c r="B40" s="86"/>
      <c r="C40" s="82" t="s">
        <v>125</v>
      </c>
      <c r="D40" s="80">
        <f>SUM(D41)</f>
        <v>256</v>
      </c>
      <c r="E40" s="35"/>
      <c r="G40" s="54"/>
      <c r="H40" s="41"/>
      <c r="I40" s="40"/>
      <c r="J40" s="42"/>
      <c r="K40" s="42"/>
      <c r="L40" s="43"/>
    </row>
    <row r="41" spans="1:12" ht="19.5" customHeight="1">
      <c r="A41" s="71"/>
      <c r="B41" s="86"/>
      <c r="C41" s="82" t="s">
        <v>126</v>
      </c>
      <c r="D41" s="80">
        <v>256</v>
      </c>
      <c r="E41" s="35"/>
      <c r="G41" s="54"/>
      <c r="H41" s="41"/>
      <c r="I41" s="40"/>
      <c r="J41" s="42"/>
      <c r="K41" s="42"/>
      <c r="L41" s="43"/>
    </row>
    <row r="42" spans="1:12" ht="19.5" customHeight="1">
      <c r="A42" s="71"/>
      <c r="B42" s="86"/>
      <c r="C42" s="82" t="s">
        <v>366</v>
      </c>
      <c r="D42" s="80">
        <f>SUM(D43:D49)</f>
        <v>1302</v>
      </c>
      <c r="E42" s="35"/>
      <c r="G42" s="54"/>
      <c r="H42" s="41"/>
      <c r="I42" s="40"/>
      <c r="J42" s="42"/>
      <c r="K42" s="42"/>
      <c r="L42" s="43"/>
    </row>
    <row r="43" spans="1:12" ht="19.5" customHeight="1">
      <c r="A43" s="71"/>
      <c r="B43" s="86"/>
      <c r="C43" s="82" t="s">
        <v>367</v>
      </c>
      <c r="D43" s="80">
        <v>790</v>
      </c>
      <c r="E43" s="35"/>
      <c r="G43" s="54"/>
      <c r="H43" s="41"/>
      <c r="I43" s="40"/>
      <c r="J43" s="42"/>
      <c r="K43" s="42"/>
      <c r="L43" s="43"/>
    </row>
    <row r="44" spans="1:12" ht="19.5" customHeight="1">
      <c r="A44" s="71"/>
      <c r="B44" s="86"/>
      <c r="C44" s="82" t="s">
        <v>368</v>
      </c>
      <c r="D44" s="80">
        <v>136</v>
      </c>
      <c r="E44" s="35"/>
      <c r="G44" s="54"/>
      <c r="H44" s="41"/>
      <c r="I44" s="40"/>
      <c r="J44" s="42"/>
      <c r="K44" s="42"/>
      <c r="L44" s="43"/>
    </row>
    <row r="45" spans="1:12" ht="19.5" customHeight="1">
      <c r="A45" s="71"/>
      <c r="B45" s="86"/>
      <c r="C45" s="82" t="s">
        <v>369</v>
      </c>
      <c r="D45" s="80">
        <v>85</v>
      </c>
      <c r="E45" s="35"/>
      <c r="G45" s="54"/>
      <c r="H45" s="41"/>
      <c r="I45" s="40"/>
      <c r="J45" s="42"/>
      <c r="K45" s="42"/>
      <c r="L45" s="43"/>
    </row>
    <row r="46" spans="1:12" ht="19.5" customHeight="1">
      <c r="A46" s="71"/>
      <c r="B46" s="86"/>
      <c r="C46" s="82" t="s">
        <v>370</v>
      </c>
      <c r="D46" s="80">
        <v>50</v>
      </c>
      <c r="E46" s="35"/>
      <c r="G46" s="54"/>
      <c r="H46" s="41"/>
      <c r="I46" s="40"/>
      <c r="J46" s="42"/>
      <c r="K46" s="42"/>
      <c r="L46" s="43"/>
    </row>
    <row r="47" spans="1:12" ht="19.5" customHeight="1">
      <c r="A47" s="71"/>
      <c r="B47" s="86"/>
      <c r="C47" s="82" t="s">
        <v>371</v>
      </c>
      <c r="D47" s="80">
        <v>36</v>
      </c>
      <c r="E47" s="35"/>
      <c r="G47" s="54"/>
      <c r="H47" s="41"/>
      <c r="I47" s="40"/>
      <c r="J47" s="42"/>
      <c r="K47" s="42"/>
      <c r="L47" s="43"/>
    </row>
    <row r="48" spans="1:12" ht="19.5" customHeight="1">
      <c r="A48" s="71"/>
      <c r="B48" s="86"/>
      <c r="C48" s="82" t="s">
        <v>372</v>
      </c>
      <c r="D48" s="80">
        <v>25</v>
      </c>
      <c r="E48" s="35"/>
      <c r="G48" s="54"/>
      <c r="H48" s="41"/>
      <c r="I48" s="40"/>
      <c r="J48" s="42"/>
      <c r="K48" s="42"/>
      <c r="L48" s="43"/>
    </row>
    <row r="49" spans="1:12" ht="19.5" customHeight="1">
      <c r="A49" s="71"/>
      <c r="B49" s="86"/>
      <c r="C49" s="82" t="s">
        <v>339</v>
      </c>
      <c r="D49" s="80">
        <v>180</v>
      </c>
      <c r="E49" s="35"/>
      <c r="G49" s="54"/>
      <c r="H49" s="41"/>
      <c r="I49" s="40"/>
      <c r="J49" s="42"/>
      <c r="K49" s="42"/>
      <c r="L49" s="43"/>
    </row>
    <row r="50" spans="1:12" ht="19.5" customHeight="1">
      <c r="A50" s="71"/>
      <c r="B50" s="86"/>
      <c r="C50" s="82" t="s">
        <v>127</v>
      </c>
      <c r="D50" s="80">
        <f>SUM(D51)</f>
        <v>137</v>
      </c>
      <c r="E50" s="35"/>
      <c r="G50" s="54"/>
      <c r="H50" s="41"/>
      <c r="I50" s="40"/>
      <c r="J50" s="42"/>
      <c r="K50" s="42"/>
      <c r="L50" s="43"/>
    </row>
    <row r="51" spans="1:12" ht="19.5" customHeight="1">
      <c r="A51" s="71"/>
      <c r="B51" s="86"/>
      <c r="C51" s="82" t="s">
        <v>128</v>
      </c>
      <c r="D51" s="80">
        <v>137</v>
      </c>
      <c r="E51" s="35"/>
      <c r="G51" s="54"/>
      <c r="H51" s="41"/>
      <c r="I51" s="40"/>
      <c r="J51" s="42"/>
      <c r="K51" s="42"/>
      <c r="L51" s="43"/>
    </row>
    <row r="52" spans="1:12" ht="19.5" customHeight="1">
      <c r="A52" s="71"/>
      <c r="B52" s="86"/>
      <c r="C52" s="82" t="s">
        <v>129</v>
      </c>
      <c r="D52" s="80">
        <f>SUM(D53:D54)</f>
        <v>412</v>
      </c>
      <c r="E52" s="35"/>
      <c r="G52" s="54"/>
      <c r="H52" s="41"/>
      <c r="I52" s="40"/>
      <c r="J52" s="42"/>
      <c r="K52" s="42"/>
      <c r="L52" s="43"/>
    </row>
    <row r="53" spans="1:12" ht="19.5" customHeight="1">
      <c r="A53" s="71"/>
      <c r="B53" s="86"/>
      <c r="C53" s="82" t="s">
        <v>130</v>
      </c>
      <c r="D53" s="80">
        <v>332</v>
      </c>
      <c r="E53" s="35"/>
      <c r="H53" s="41"/>
      <c r="I53" s="40"/>
      <c r="J53" s="42"/>
      <c r="K53" s="42"/>
      <c r="L53" s="43"/>
    </row>
    <row r="54" spans="1:12" ht="19.5" customHeight="1">
      <c r="A54" s="71"/>
      <c r="B54" s="86"/>
      <c r="C54" s="82" t="s">
        <v>373</v>
      </c>
      <c r="D54" s="80">
        <v>80</v>
      </c>
      <c r="E54" s="35"/>
      <c r="H54" s="41"/>
      <c r="I54" s="40"/>
      <c r="J54" s="42"/>
      <c r="K54" s="42"/>
      <c r="L54" s="43"/>
    </row>
    <row r="55" spans="1:12" ht="19.5" customHeight="1">
      <c r="A55" s="71"/>
      <c r="B55" s="86"/>
      <c r="C55" s="82" t="s">
        <v>131</v>
      </c>
      <c r="D55" s="80">
        <f>SUM(D56)</f>
        <v>10</v>
      </c>
      <c r="E55" s="35"/>
      <c r="G55" s="54"/>
      <c r="H55" s="41"/>
      <c r="I55" s="40"/>
      <c r="J55" s="42"/>
      <c r="K55" s="42"/>
      <c r="L55" s="43"/>
    </row>
    <row r="56" spans="1:12" ht="19.5" customHeight="1">
      <c r="A56" s="71"/>
      <c r="B56" s="86"/>
      <c r="C56" s="82" t="s">
        <v>132</v>
      </c>
      <c r="D56" s="80">
        <v>10</v>
      </c>
      <c r="E56" s="35"/>
      <c r="H56" s="41"/>
      <c r="I56" s="40"/>
      <c r="J56" s="42"/>
      <c r="K56" s="42"/>
      <c r="L56" s="43"/>
    </row>
    <row r="57" spans="1:12" ht="19.5" customHeight="1">
      <c r="A57" s="71"/>
      <c r="B57" s="86"/>
      <c r="C57" s="82" t="s">
        <v>133</v>
      </c>
      <c r="D57" s="80">
        <f>SUM(D58:D59)</f>
        <v>95</v>
      </c>
      <c r="E57" s="35"/>
      <c r="G57" s="54"/>
      <c r="H57" s="41"/>
      <c r="I57" s="40"/>
      <c r="J57" s="42"/>
      <c r="K57" s="42"/>
      <c r="L57" s="43"/>
    </row>
    <row r="58" spans="1:12" ht="19.5" customHeight="1">
      <c r="A58" s="71"/>
      <c r="B58" s="86"/>
      <c r="C58" s="82" t="s">
        <v>134</v>
      </c>
      <c r="D58" s="80">
        <v>88</v>
      </c>
      <c r="E58" s="35"/>
      <c r="G58" s="54"/>
      <c r="H58" s="41"/>
      <c r="I58" s="40"/>
      <c r="J58" s="42"/>
      <c r="K58" s="42"/>
      <c r="L58" s="43"/>
    </row>
    <row r="59" spans="1:12" ht="19.5" customHeight="1">
      <c r="A59" s="71"/>
      <c r="B59" s="86"/>
      <c r="C59" s="82" t="s">
        <v>374</v>
      </c>
      <c r="D59" s="80">
        <v>7</v>
      </c>
      <c r="E59" s="35"/>
      <c r="G59" s="54"/>
      <c r="H59" s="41"/>
      <c r="I59" s="40"/>
      <c r="J59" s="42"/>
      <c r="K59" s="42"/>
      <c r="L59" s="43"/>
    </row>
    <row r="60" spans="1:12" ht="19.5" customHeight="1">
      <c r="A60" s="71"/>
      <c r="B60" s="86"/>
      <c r="C60" s="82" t="s">
        <v>135</v>
      </c>
      <c r="D60" s="80">
        <f>SUM(D61:D62)</f>
        <v>238</v>
      </c>
      <c r="E60" s="35"/>
      <c r="G60" s="54"/>
      <c r="H60" s="41"/>
      <c r="I60" s="40"/>
      <c r="J60" s="42"/>
      <c r="K60" s="42"/>
      <c r="L60" s="43"/>
    </row>
    <row r="61" spans="1:12" ht="19.5" customHeight="1">
      <c r="A61" s="71"/>
      <c r="B61" s="86"/>
      <c r="C61" s="82" t="s">
        <v>136</v>
      </c>
      <c r="D61" s="80">
        <v>237</v>
      </c>
      <c r="E61" s="35"/>
      <c r="G61" s="54"/>
      <c r="H61" s="41"/>
      <c r="I61" s="40"/>
      <c r="J61" s="42"/>
      <c r="K61" s="42"/>
      <c r="L61" s="43"/>
    </row>
    <row r="62" spans="1:12" ht="19.5" customHeight="1">
      <c r="A62" s="71"/>
      <c r="B62" s="86"/>
      <c r="C62" s="82" t="s">
        <v>375</v>
      </c>
      <c r="D62" s="80">
        <v>1</v>
      </c>
      <c r="E62" s="35"/>
      <c r="G62" s="54"/>
      <c r="H62" s="41"/>
      <c r="I62" s="40"/>
      <c r="J62" s="42"/>
      <c r="K62" s="42"/>
      <c r="L62" s="43"/>
    </row>
    <row r="63" spans="1:12" ht="19.5" customHeight="1">
      <c r="A63" s="71"/>
      <c r="B63" s="86"/>
      <c r="C63" s="82" t="s">
        <v>137</v>
      </c>
      <c r="D63" s="80">
        <f>SUM(D64)</f>
        <v>1961</v>
      </c>
      <c r="E63" s="35"/>
      <c r="G63" s="54"/>
      <c r="H63" s="41"/>
      <c r="I63" s="40"/>
      <c r="J63" s="42"/>
      <c r="K63" s="42"/>
      <c r="L63" s="43"/>
    </row>
    <row r="64" spans="1:12" ht="19.5" customHeight="1">
      <c r="A64" s="71"/>
      <c r="B64" s="86"/>
      <c r="C64" s="82" t="s">
        <v>138</v>
      </c>
      <c r="D64" s="80">
        <v>1961</v>
      </c>
      <c r="E64" s="35"/>
      <c r="G64" s="54"/>
      <c r="H64" s="41"/>
      <c r="I64" s="40"/>
      <c r="J64" s="42"/>
      <c r="K64" s="42"/>
      <c r="L64" s="43"/>
    </row>
    <row r="65" spans="1:12" ht="19.5" customHeight="1">
      <c r="A65" s="71"/>
      <c r="B65" s="86"/>
      <c r="C65" s="82" t="s">
        <v>139</v>
      </c>
      <c r="D65" s="80">
        <f>SUM(D66:D67)</f>
        <v>363</v>
      </c>
      <c r="E65" s="79"/>
      <c r="G65" s="54"/>
      <c r="H65" s="41"/>
      <c r="I65" s="40"/>
      <c r="J65" s="42"/>
      <c r="K65" s="42"/>
      <c r="L65" s="43"/>
    </row>
    <row r="66" spans="1:12" ht="19.5" customHeight="1">
      <c r="A66" s="71"/>
      <c r="B66" s="86"/>
      <c r="C66" s="82" t="s">
        <v>140</v>
      </c>
      <c r="D66" s="80">
        <v>352</v>
      </c>
      <c r="E66" s="79"/>
      <c r="H66" s="41"/>
      <c r="I66" s="40"/>
      <c r="J66" s="42"/>
      <c r="K66" s="42"/>
      <c r="L66" s="43"/>
    </row>
    <row r="67" spans="1:12" ht="19.5" customHeight="1">
      <c r="A67" s="71"/>
      <c r="B67" s="86"/>
      <c r="C67" s="82" t="s">
        <v>376</v>
      </c>
      <c r="D67" s="80">
        <v>11</v>
      </c>
      <c r="E67" s="79"/>
      <c r="H67" s="41"/>
      <c r="I67" s="40"/>
      <c r="J67" s="42"/>
      <c r="K67" s="42"/>
      <c r="L67" s="43"/>
    </row>
    <row r="68" spans="1:12" ht="19.5" customHeight="1">
      <c r="A68" s="71"/>
      <c r="B68" s="86"/>
      <c r="C68" s="82" t="s">
        <v>141</v>
      </c>
      <c r="D68" s="80">
        <f>SUM(D69)</f>
        <v>515</v>
      </c>
      <c r="E68" s="35"/>
      <c r="G68" s="54"/>
      <c r="H68" s="41"/>
      <c r="I68" s="40"/>
      <c r="J68" s="42"/>
      <c r="K68" s="42"/>
      <c r="L68" s="43"/>
    </row>
    <row r="69" spans="1:12" ht="19.5" customHeight="1">
      <c r="A69" s="71"/>
      <c r="B69" s="86"/>
      <c r="C69" s="82" t="s">
        <v>142</v>
      </c>
      <c r="D69" s="80">
        <v>515</v>
      </c>
      <c r="E69" s="35"/>
      <c r="H69" s="41"/>
      <c r="I69" s="40"/>
      <c r="J69" s="42"/>
      <c r="K69" s="42"/>
      <c r="L69" s="43"/>
    </row>
    <row r="70" spans="1:12" ht="19.5" customHeight="1">
      <c r="A70" s="71"/>
      <c r="B70" s="86"/>
      <c r="C70" s="82" t="s">
        <v>143</v>
      </c>
      <c r="D70" s="80">
        <f>SUM(D71:D72)</f>
        <v>208</v>
      </c>
      <c r="E70" s="35"/>
      <c r="G70" s="54"/>
      <c r="H70" s="41"/>
      <c r="I70" s="40"/>
      <c r="J70" s="42"/>
      <c r="K70" s="42"/>
      <c r="L70" s="43"/>
    </row>
    <row r="71" spans="1:12" ht="19.5" customHeight="1">
      <c r="A71" s="71"/>
      <c r="B71" s="86"/>
      <c r="C71" s="82" t="s">
        <v>144</v>
      </c>
      <c r="D71" s="80">
        <v>142</v>
      </c>
      <c r="E71" s="35"/>
      <c r="G71" s="54"/>
      <c r="H71" s="41"/>
      <c r="I71" s="40"/>
      <c r="J71" s="42"/>
      <c r="K71" s="42"/>
      <c r="L71" s="43"/>
    </row>
    <row r="72" spans="1:12" ht="19.5" customHeight="1">
      <c r="A72" s="71"/>
      <c r="B72" s="86"/>
      <c r="C72" s="82" t="s">
        <v>377</v>
      </c>
      <c r="D72" s="80">
        <v>66</v>
      </c>
      <c r="E72" s="35"/>
      <c r="G72" s="54"/>
      <c r="H72" s="41"/>
      <c r="I72" s="40"/>
      <c r="J72" s="42"/>
      <c r="K72" s="42"/>
      <c r="L72" s="43"/>
    </row>
    <row r="73" spans="1:12" ht="19.5" customHeight="1">
      <c r="A73" s="71"/>
      <c r="B73" s="86"/>
      <c r="C73" s="82" t="s">
        <v>340</v>
      </c>
      <c r="D73" s="80">
        <f>SUM(D74)</f>
        <v>5</v>
      </c>
      <c r="E73" s="35"/>
      <c r="G73" s="54"/>
      <c r="H73" s="41"/>
      <c r="I73" s="40"/>
      <c r="J73" s="42"/>
      <c r="K73" s="42"/>
      <c r="L73" s="43"/>
    </row>
    <row r="74" spans="1:12" ht="19.5" customHeight="1">
      <c r="A74" s="71"/>
      <c r="B74" s="86"/>
      <c r="C74" s="82" t="s">
        <v>341</v>
      </c>
      <c r="D74" s="80">
        <v>5</v>
      </c>
      <c r="E74" s="35"/>
      <c r="G74" s="54"/>
      <c r="H74" s="41"/>
      <c r="I74" s="40"/>
      <c r="J74" s="42"/>
      <c r="K74" s="42"/>
      <c r="L74" s="43"/>
    </row>
    <row r="75" spans="1:12" ht="19.5" customHeight="1">
      <c r="A75" s="71"/>
      <c r="B75" s="86"/>
      <c r="C75" s="82" t="s">
        <v>342</v>
      </c>
      <c r="D75" s="80">
        <f>SUM(D76)</f>
        <v>287</v>
      </c>
      <c r="E75" s="35"/>
      <c r="G75" s="54"/>
      <c r="H75" s="41"/>
      <c r="I75" s="40"/>
      <c r="J75" s="42"/>
      <c r="K75" s="42"/>
      <c r="L75" s="43"/>
    </row>
    <row r="76" spans="1:12" ht="19.5" customHeight="1">
      <c r="A76" s="71"/>
      <c r="B76" s="86"/>
      <c r="C76" s="82" t="s">
        <v>343</v>
      </c>
      <c r="D76" s="80">
        <v>287</v>
      </c>
      <c r="E76" s="35"/>
      <c r="G76" s="54"/>
      <c r="H76" s="41"/>
      <c r="I76" s="40"/>
      <c r="J76" s="42"/>
      <c r="K76" s="42"/>
      <c r="L76" s="43"/>
    </row>
    <row r="77" spans="1:12" ht="19.5" customHeight="1">
      <c r="A77" s="71"/>
      <c r="B77" s="86"/>
      <c r="C77" s="82" t="s">
        <v>378</v>
      </c>
      <c r="D77" s="80">
        <f>SUM(D78+D80)</f>
        <v>11</v>
      </c>
      <c r="E77" s="35"/>
      <c r="G77" s="54"/>
      <c r="H77" s="41"/>
      <c r="I77" s="40"/>
      <c r="J77" s="42"/>
      <c r="K77" s="42"/>
      <c r="L77" s="43"/>
    </row>
    <row r="78" spans="1:12" ht="19.5" customHeight="1">
      <c r="A78" s="71"/>
      <c r="B78" s="86"/>
      <c r="C78" s="82" t="s">
        <v>379</v>
      </c>
      <c r="D78" s="80">
        <f>SUM(D79)</f>
        <v>9</v>
      </c>
      <c r="E78" s="35"/>
      <c r="G78" s="54"/>
      <c r="H78" s="41"/>
      <c r="I78" s="40"/>
      <c r="J78" s="42"/>
      <c r="K78" s="42"/>
      <c r="L78" s="43"/>
    </row>
    <row r="79" spans="1:12" ht="19.5" customHeight="1">
      <c r="A79" s="71"/>
      <c r="B79" s="86"/>
      <c r="C79" s="82" t="s">
        <v>344</v>
      </c>
      <c r="D79" s="80">
        <v>9</v>
      </c>
      <c r="E79" s="35"/>
      <c r="G79" s="54"/>
      <c r="H79" s="41"/>
      <c r="I79" s="40"/>
      <c r="J79" s="42"/>
      <c r="K79" s="42"/>
      <c r="L79" s="43"/>
    </row>
    <row r="80" spans="1:12" ht="19.5" customHeight="1">
      <c r="A80" s="71"/>
      <c r="B80" s="86"/>
      <c r="C80" s="82" t="s">
        <v>380</v>
      </c>
      <c r="D80" s="80">
        <f>SUM(D81)</f>
        <v>2</v>
      </c>
      <c r="E80" s="35"/>
      <c r="G80" s="54"/>
      <c r="H80" s="41"/>
      <c r="I80" s="40"/>
      <c r="J80" s="42"/>
      <c r="K80" s="42"/>
      <c r="L80" s="43"/>
    </row>
    <row r="81" spans="1:12" ht="19.5" customHeight="1">
      <c r="A81" s="71"/>
      <c r="B81" s="86"/>
      <c r="C81" s="82" t="s">
        <v>381</v>
      </c>
      <c r="D81" s="80">
        <v>2</v>
      </c>
      <c r="E81" s="35"/>
      <c r="G81" s="54"/>
      <c r="H81" s="41"/>
      <c r="I81" s="40"/>
      <c r="J81" s="42"/>
      <c r="K81" s="42"/>
      <c r="L81" s="43"/>
    </row>
    <row r="82" spans="1:12" ht="19.5" customHeight="1">
      <c r="A82" s="71"/>
      <c r="B82" s="86"/>
      <c r="C82" s="82" t="s">
        <v>145</v>
      </c>
      <c r="D82" s="80">
        <f>SUM(D83+D86+D91+D94+D98+D102)</f>
        <v>5415</v>
      </c>
      <c r="E82" s="35"/>
      <c r="G82" s="54"/>
      <c r="H82" s="41"/>
      <c r="I82" s="40"/>
      <c r="J82" s="42"/>
      <c r="K82" s="42"/>
      <c r="L82" s="43"/>
    </row>
    <row r="83" spans="1:12" ht="19.5" customHeight="1">
      <c r="A83" s="71"/>
      <c r="B83" s="86"/>
      <c r="C83" s="82" t="s">
        <v>382</v>
      </c>
      <c r="D83" s="80">
        <f>SUM(D84:D85)</f>
        <v>159</v>
      </c>
      <c r="E83" s="35"/>
      <c r="G83" s="54"/>
      <c r="H83" s="41"/>
      <c r="I83" s="40"/>
      <c r="J83" s="42"/>
      <c r="K83" s="42"/>
      <c r="L83" s="43"/>
    </row>
    <row r="84" spans="1:12" ht="19.5" customHeight="1">
      <c r="A84" s="71"/>
      <c r="B84" s="86"/>
      <c r="C84" s="82" t="s">
        <v>383</v>
      </c>
      <c r="D84" s="80">
        <v>40</v>
      </c>
      <c r="E84" s="35"/>
      <c r="G84" s="54"/>
      <c r="H84" s="41"/>
      <c r="I84" s="40"/>
      <c r="J84" s="42"/>
      <c r="K84" s="42"/>
      <c r="L84" s="43"/>
    </row>
    <row r="85" spans="1:12" ht="19.5" customHeight="1">
      <c r="A85" s="71"/>
      <c r="B85" s="86"/>
      <c r="C85" s="82" t="s">
        <v>384</v>
      </c>
      <c r="D85" s="80">
        <v>119</v>
      </c>
      <c r="E85" s="35"/>
      <c r="G85" s="54"/>
      <c r="H85" s="41"/>
      <c r="I85" s="40"/>
      <c r="J85" s="42"/>
      <c r="K85" s="42"/>
      <c r="L85" s="43"/>
    </row>
    <row r="86" spans="1:12" ht="19.5" customHeight="1">
      <c r="A86" s="71"/>
      <c r="B86" s="86"/>
      <c r="C86" s="82" t="s">
        <v>385</v>
      </c>
      <c r="D86" s="80">
        <f>SUM(D87:D90)</f>
        <v>2827</v>
      </c>
      <c r="E86" s="35"/>
      <c r="G86" s="54"/>
      <c r="H86" s="41"/>
      <c r="I86" s="40"/>
      <c r="J86" s="42"/>
      <c r="K86" s="42"/>
      <c r="L86" s="43"/>
    </row>
    <row r="87" spans="1:12" ht="19.5" customHeight="1">
      <c r="A87" s="71"/>
      <c r="B87" s="86"/>
      <c r="C87" s="82" t="s">
        <v>386</v>
      </c>
      <c r="D87" s="80">
        <v>1864</v>
      </c>
      <c r="E87" s="35"/>
      <c r="G87" s="54"/>
      <c r="H87" s="41"/>
      <c r="I87" s="40"/>
      <c r="J87" s="42"/>
      <c r="K87" s="42"/>
      <c r="L87" s="43"/>
    </row>
    <row r="88" spans="1:12" ht="19.5" customHeight="1">
      <c r="A88" s="71"/>
      <c r="B88" s="86"/>
      <c r="C88" s="82" t="s">
        <v>387</v>
      </c>
      <c r="D88" s="80">
        <v>2</v>
      </c>
      <c r="E88" s="35"/>
      <c r="G88" s="54"/>
      <c r="H88" s="41"/>
      <c r="I88" s="40"/>
      <c r="J88" s="42"/>
      <c r="K88" s="42"/>
      <c r="L88" s="43"/>
    </row>
    <row r="89" spans="1:12" ht="19.5" customHeight="1">
      <c r="A89" s="71"/>
      <c r="B89" s="86"/>
      <c r="C89" s="82" t="s">
        <v>388</v>
      </c>
      <c r="D89" s="80">
        <v>152</v>
      </c>
      <c r="E89" s="35"/>
      <c r="G89" s="54"/>
      <c r="H89" s="41"/>
      <c r="I89" s="40"/>
      <c r="J89" s="42"/>
      <c r="K89" s="42"/>
      <c r="L89" s="43"/>
    </row>
    <row r="90" spans="1:12" ht="19.5" customHeight="1">
      <c r="A90" s="71"/>
      <c r="B90" s="86"/>
      <c r="C90" s="82" t="s">
        <v>389</v>
      </c>
      <c r="D90" s="80">
        <v>809</v>
      </c>
      <c r="E90" s="35"/>
      <c r="G90" s="54"/>
      <c r="H90" s="41"/>
      <c r="I90" s="40"/>
      <c r="J90" s="42"/>
      <c r="K90" s="42"/>
      <c r="L90" s="43"/>
    </row>
    <row r="91" spans="1:12" ht="19.5" customHeight="1">
      <c r="A91" s="71"/>
      <c r="B91" s="86"/>
      <c r="C91" s="82" t="s">
        <v>390</v>
      </c>
      <c r="D91" s="80">
        <f>SUM(D92:D93)</f>
        <v>488</v>
      </c>
      <c r="E91" s="35"/>
      <c r="G91" s="54"/>
      <c r="H91" s="41"/>
      <c r="I91" s="40"/>
      <c r="J91" s="42"/>
      <c r="K91" s="42"/>
      <c r="L91" s="43"/>
    </row>
    <row r="92" spans="1:12" ht="19.5" customHeight="1">
      <c r="A92" s="71"/>
      <c r="B92" s="86"/>
      <c r="C92" s="82" t="s">
        <v>391</v>
      </c>
      <c r="D92" s="80">
        <v>285</v>
      </c>
      <c r="E92" s="35"/>
      <c r="G92" s="54"/>
      <c r="H92" s="41"/>
      <c r="I92" s="40"/>
      <c r="J92" s="42"/>
      <c r="K92" s="42"/>
      <c r="L92" s="43"/>
    </row>
    <row r="93" spans="1:12" ht="19.5" customHeight="1">
      <c r="A93" s="71"/>
      <c r="B93" s="86"/>
      <c r="C93" s="82" t="s">
        <v>392</v>
      </c>
      <c r="D93" s="80">
        <v>203</v>
      </c>
      <c r="E93" s="35"/>
      <c r="G93" s="54"/>
      <c r="H93" s="41"/>
      <c r="I93" s="40"/>
      <c r="J93" s="42"/>
      <c r="K93" s="42"/>
      <c r="L93" s="43"/>
    </row>
    <row r="94" spans="1:12" ht="19.5" customHeight="1">
      <c r="A94" s="71"/>
      <c r="B94" s="86"/>
      <c r="C94" s="82" t="s">
        <v>393</v>
      </c>
      <c r="D94" s="80">
        <f>SUM(D95:D97)</f>
        <v>1261</v>
      </c>
      <c r="E94" s="35"/>
      <c r="G94" s="54"/>
      <c r="H94" s="41"/>
      <c r="I94" s="40"/>
      <c r="J94" s="42"/>
      <c r="K94" s="42"/>
      <c r="L94" s="43"/>
    </row>
    <row r="95" spans="1:12" ht="19.5" customHeight="1">
      <c r="A95" s="71"/>
      <c r="B95" s="86"/>
      <c r="C95" s="82" t="s">
        <v>394</v>
      </c>
      <c r="D95" s="80">
        <v>350</v>
      </c>
      <c r="E95" s="35"/>
      <c r="G95" s="54"/>
      <c r="H95" s="41"/>
      <c r="I95" s="40"/>
      <c r="J95" s="42"/>
      <c r="K95" s="42"/>
      <c r="L95" s="43"/>
    </row>
    <row r="96" spans="1:12" ht="19.5" customHeight="1">
      <c r="A96" s="71"/>
      <c r="B96" s="86"/>
      <c r="C96" s="82" t="s">
        <v>395</v>
      </c>
      <c r="D96" s="80">
        <v>572</v>
      </c>
      <c r="E96" s="35"/>
      <c r="G96" s="54"/>
      <c r="H96" s="41"/>
      <c r="I96" s="40"/>
      <c r="J96" s="42"/>
      <c r="K96" s="42"/>
      <c r="L96" s="43"/>
    </row>
    <row r="97" spans="1:12" ht="19.5" customHeight="1">
      <c r="A97" s="71"/>
      <c r="B97" s="86"/>
      <c r="C97" s="82" t="s">
        <v>396</v>
      </c>
      <c r="D97" s="80">
        <v>339</v>
      </c>
      <c r="E97" s="35"/>
      <c r="G97" s="54"/>
      <c r="H97" s="41"/>
      <c r="I97" s="40"/>
      <c r="J97" s="42"/>
      <c r="K97" s="42"/>
      <c r="L97" s="43"/>
    </row>
    <row r="98" spans="1:12" ht="19.5" customHeight="1">
      <c r="A98" s="71"/>
      <c r="B98" s="86"/>
      <c r="C98" s="82" t="s">
        <v>397</v>
      </c>
      <c r="D98" s="80">
        <f>SUM(D99:D101)</f>
        <v>655</v>
      </c>
      <c r="E98" s="35"/>
      <c r="G98" s="54"/>
      <c r="H98" s="41"/>
      <c r="I98" s="40"/>
      <c r="J98" s="42"/>
      <c r="K98" s="42"/>
      <c r="L98" s="43"/>
    </row>
    <row r="99" spans="1:12" ht="19.5" customHeight="1">
      <c r="A99" s="71"/>
      <c r="B99" s="86"/>
      <c r="C99" s="82" t="s">
        <v>398</v>
      </c>
      <c r="D99" s="80">
        <v>553</v>
      </c>
      <c r="E99" s="35"/>
      <c r="G99" s="54"/>
      <c r="H99" s="41"/>
      <c r="I99" s="40"/>
      <c r="J99" s="42"/>
      <c r="K99" s="42"/>
      <c r="L99" s="43"/>
    </row>
    <row r="100" spans="1:12" ht="19.5" customHeight="1">
      <c r="A100" s="71"/>
      <c r="B100" s="86"/>
      <c r="C100" s="82" t="s">
        <v>399</v>
      </c>
      <c r="D100" s="80">
        <v>10</v>
      </c>
      <c r="E100" s="35"/>
      <c r="G100" s="54"/>
      <c r="H100" s="41"/>
      <c r="I100" s="40"/>
      <c r="J100" s="42"/>
      <c r="K100" s="42"/>
      <c r="L100" s="43"/>
    </row>
    <row r="101" spans="1:12" ht="19.5" customHeight="1">
      <c r="A101" s="71"/>
      <c r="B101" s="86"/>
      <c r="C101" s="82" t="s">
        <v>400</v>
      </c>
      <c r="D101" s="80">
        <v>92</v>
      </c>
      <c r="E101" s="35"/>
      <c r="G101" s="54"/>
      <c r="H101" s="41"/>
      <c r="I101" s="40"/>
      <c r="J101" s="42"/>
      <c r="K101" s="42"/>
      <c r="L101" s="43"/>
    </row>
    <row r="102" spans="1:12" ht="19.5" customHeight="1">
      <c r="A102" s="71"/>
      <c r="B102" s="86"/>
      <c r="C102" s="82" t="s">
        <v>401</v>
      </c>
      <c r="D102" s="80">
        <f>SUM(D103)</f>
        <v>25</v>
      </c>
      <c r="E102" s="35"/>
      <c r="G102" s="54"/>
      <c r="H102" s="41"/>
      <c r="I102" s="40"/>
      <c r="J102" s="42"/>
      <c r="K102" s="42"/>
      <c r="L102" s="43"/>
    </row>
    <row r="103" spans="1:12" ht="19.5" customHeight="1">
      <c r="A103" s="71"/>
      <c r="B103" s="86"/>
      <c r="C103" s="82" t="s">
        <v>402</v>
      </c>
      <c r="D103" s="80">
        <v>25</v>
      </c>
      <c r="E103" s="35"/>
      <c r="G103" s="54"/>
      <c r="H103" s="41"/>
      <c r="I103" s="40"/>
      <c r="J103" s="42"/>
      <c r="K103" s="42"/>
      <c r="L103" s="43"/>
    </row>
    <row r="104" spans="1:12" ht="19.5" customHeight="1">
      <c r="A104" s="71"/>
      <c r="B104" s="86"/>
      <c r="C104" s="82" t="s">
        <v>146</v>
      </c>
      <c r="D104" s="80">
        <f>SUM(D105+D107+D113+D115+D117)</f>
        <v>21771</v>
      </c>
      <c r="E104" s="35"/>
      <c r="G104" s="54"/>
      <c r="H104" s="41"/>
      <c r="I104" s="40"/>
      <c r="J104" s="42"/>
      <c r="K104" s="42"/>
      <c r="L104" s="43"/>
    </row>
    <row r="105" spans="1:12" ht="19.5" customHeight="1">
      <c r="A105" s="71"/>
      <c r="B105" s="86"/>
      <c r="C105" s="82" t="s">
        <v>147</v>
      </c>
      <c r="D105" s="80">
        <f>SUM(D106)</f>
        <v>272</v>
      </c>
      <c r="E105" s="35"/>
      <c r="G105" s="54"/>
      <c r="H105" s="41"/>
      <c r="I105" s="40"/>
      <c r="J105" s="42"/>
      <c r="K105" s="42"/>
      <c r="L105" s="43"/>
    </row>
    <row r="106" spans="1:12" ht="19.5" customHeight="1">
      <c r="A106" s="71"/>
      <c r="B106" s="86"/>
      <c r="C106" s="82" t="s">
        <v>148</v>
      </c>
      <c r="D106" s="80">
        <v>272</v>
      </c>
      <c r="E106" s="35"/>
      <c r="H106" s="41"/>
      <c r="I106" s="40"/>
      <c r="J106" s="42"/>
      <c r="K106" s="42"/>
      <c r="L106" s="43"/>
    </row>
    <row r="107" spans="1:12" ht="19.5" customHeight="1">
      <c r="A107" s="71"/>
      <c r="B107" s="86"/>
      <c r="C107" s="82" t="s">
        <v>149</v>
      </c>
      <c r="D107" s="80">
        <f>SUM(D108:D112)</f>
        <v>20285</v>
      </c>
      <c r="E107" s="35"/>
      <c r="G107" s="54"/>
      <c r="H107" s="41"/>
      <c r="I107" s="40"/>
      <c r="J107" s="42"/>
      <c r="K107" s="42"/>
      <c r="L107" s="43"/>
    </row>
    <row r="108" spans="1:12" ht="19.5" customHeight="1">
      <c r="A108" s="71"/>
      <c r="B108" s="86"/>
      <c r="C108" s="82" t="s">
        <v>150</v>
      </c>
      <c r="D108" s="80">
        <v>1273</v>
      </c>
      <c r="E108" s="35"/>
      <c r="H108" s="41"/>
      <c r="I108" s="40"/>
      <c r="J108" s="42"/>
      <c r="K108" s="42"/>
      <c r="L108" s="43"/>
    </row>
    <row r="109" spans="1:12" ht="19.5" customHeight="1">
      <c r="A109" s="71"/>
      <c r="B109" s="86"/>
      <c r="C109" s="82" t="s">
        <v>151</v>
      </c>
      <c r="D109" s="80">
        <v>5803</v>
      </c>
      <c r="E109" s="35"/>
      <c r="H109" s="41"/>
      <c r="I109" s="40"/>
      <c r="J109" s="42"/>
      <c r="K109" s="42"/>
      <c r="L109" s="43"/>
    </row>
    <row r="110" spans="1:12" ht="19.5" customHeight="1">
      <c r="A110" s="71"/>
      <c r="B110" s="86"/>
      <c r="C110" s="82" t="s">
        <v>403</v>
      </c>
      <c r="D110" s="80">
        <v>3051</v>
      </c>
      <c r="E110" s="35"/>
      <c r="H110" s="41"/>
      <c r="I110" s="40"/>
      <c r="J110" s="42"/>
      <c r="K110" s="42"/>
      <c r="L110" s="43"/>
    </row>
    <row r="111" spans="1:12" ht="19.5" customHeight="1">
      <c r="A111" s="71"/>
      <c r="B111" s="86"/>
      <c r="C111" s="82" t="s">
        <v>152</v>
      </c>
      <c r="D111" s="80">
        <v>1921</v>
      </c>
      <c r="E111" s="35"/>
      <c r="G111" s="54"/>
      <c r="H111" s="41"/>
      <c r="I111" s="40"/>
      <c r="J111" s="42"/>
      <c r="K111" s="42"/>
      <c r="L111" s="43"/>
    </row>
    <row r="112" spans="1:12" ht="19.5" customHeight="1">
      <c r="A112" s="71"/>
      <c r="B112" s="86"/>
      <c r="C112" s="82" t="s">
        <v>404</v>
      </c>
      <c r="D112" s="80">
        <v>8237</v>
      </c>
      <c r="E112" s="35"/>
      <c r="G112" s="54"/>
      <c r="H112" s="41"/>
      <c r="I112" s="40"/>
      <c r="J112" s="42"/>
      <c r="K112" s="42"/>
      <c r="L112" s="43"/>
    </row>
    <row r="113" spans="1:12" ht="19.5" customHeight="1">
      <c r="A113" s="71"/>
      <c r="B113" s="86"/>
      <c r="C113" s="82" t="s">
        <v>153</v>
      </c>
      <c r="D113" s="80">
        <f>SUM(D114)</f>
        <v>307</v>
      </c>
      <c r="E113" s="35"/>
      <c r="G113" s="54"/>
      <c r="H113" s="41"/>
      <c r="I113" s="40"/>
      <c r="J113" s="42"/>
      <c r="K113" s="42"/>
      <c r="L113" s="43"/>
    </row>
    <row r="114" spans="1:12" ht="19.5" customHeight="1">
      <c r="A114" s="71"/>
      <c r="B114" s="86"/>
      <c r="C114" s="82" t="s">
        <v>154</v>
      </c>
      <c r="D114" s="80">
        <v>307</v>
      </c>
      <c r="E114" s="35"/>
      <c r="H114" s="41"/>
      <c r="I114" s="40"/>
      <c r="J114" s="42"/>
      <c r="K114" s="42"/>
      <c r="L114" s="43"/>
    </row>
    <row r="115" spans="1:12" ht="19.5" customHeight="1">
      <c r="A115" s="71"/>
      <c r="B115" s="86"/>
      <c r="C115" s="82" t="s">
        <v>405</v>
      </c>
      <c r="D115" s="80">
        <f>SUM(D116)</f>
        <v>857</v>
      </c>
      <c r="E115" s="35"/>
      <c r="G115" s="54"/>
      <c r="H115" s="41"/>
      <c r="I115" s="40"/>
      <c r="J115" s="42"/>
      <c r="K115" s="42"/>
      <c r="L115" s="43"/>
    </row>
    <row r="116" spans="1:12" ht="19.5" customHeight="1">
      <c r="A116" s="71"/>
      <c r="B116" s="86"/>
      <c r="C116" s="82" t="s">
        <v>155</v>
      </c>
      <c r="D116" s="80">
        <v>857</v>
      </c>
      <c r="E116" s="35"/>
      <c r="G116" s="54"/>
      <c r="H116" s="41"/>
      <c r="I116" s="40"/>
      <c r="J116" s="42"/>
      <c r="K116" s="42"/>
      <c r="L116" s="43"/>
    </row>
    <row r="117" spans="1:12" ht="19.5" customHeight="1">
      <c r="A117" s="71"/>
      <c r="B117" s="86"/>
      <c r="C117" s="82" t="s">
        <v>406</v>
      </c>
      <c r="D117" s="80">
        <f>SUM(D118:D119)</f>
        <v>50</v>
      </c>
      <c r="E117" s="35"/>
      <c r="G117" s="54"/>
      <c r="H117" s="41"/>
      <c r="I117" s="40"/>
      <c r="J117" s="42"/>
      <c r="K117" s="42"/>
      <c r="L117" s="43"/>
    </row>
    <row r="118" spans="1:12" ht="19.5" customHeight="1">
      <c r="A118" s="71"/>
      <c r="B118" s="86"/>
      <c r="C118" s="82" t="s">
        <v>407</v>
      </c>
      <c r="D118" s="80">
        <v>30</v>
      </c>
      <c r="E118" s="35"/>
      <c r="G118" s="54"/>
      <c r="H118" s="41"/>
      <c r="I118" s="40"/>
      <c r="J118" s="42"/>
      <c r="K118" s="42"/>
      <c r="L118" s="43"/>
    </row>
    <row r="119" spans="1:12" ht="19.5" customHeight="1">
      <c r="A119" s="71"/>
      <c r="B119" s="86"/>
      <c r="C119" s="82" t="s">
        <v>408</v>
      </c>
      <c r="D119" s="80">
        <v>20</v>
      </c>
      <c r="E119" s="35"/>
      <c r="G119" s="54"/>
      <c r="H119" s="41"/>
      <c r="I119" s="40"/>
      <c r="J119" s="42"/>
      <c r="K119" s="42"/>
      <c r="L119" s="43"/>
    </row>
    <row r="120" spans="1:12" ht="19.5" customHeight="1">
      <c r="A120" s="71"/>
      <c r="B120" s="86"/>
      <c r="C120" s="82" t="s">
        <v>156</v>
      </c>
      <c r="D120" s="80">
        <f>SUM(D121+D123+D125)</f>
        <v>126</v>
      </c>
      <c r="E120" s="35"/>
      <c r="G120" s="54"/>
      <c r="H120" s="41"/>
      <c r="I120" s="40"/>
      <c r="J120" s="42"/>
      <c r="K120" s="42"/>
      <c r="L120" s="43"/>
    </row>
    <row r="121" spans="1:12" ht="19.5" customHeight="1">
      <c r="A121" s="71"/>
      <c r="B121" s="86"/>
      <c r="C121" s="82" t="s">
        <v>157</v>
      </c>
      <c r="D121" s="80">
        <f>SUM(D122)</f>
        <v>114</v>
      </c>
      <c r="E121" s="35"/>
      <c r="G121" s="54"/>
      <c r="H121" s="41"/>
      <c r="I121" s="40"/>
      <c r="J121" s="42"/>
      <c r="K121" s="42"/>
      <c r="L121" s="43"/>
    </row>
    <row r="122" spans="1:12" ht="19.5" customHeight="1">
      <c r="A122" s="71"/>
      <c r="B122" s="86"/>
      <c r="C122" s="82" t="s">
        <v>158</v>
      </c>
      <c r="D122" s="80">
        <v>114</v>
      </c>
      <c r="E122" s="35"/>
      <c r="G122" s="54"/>
      <c r="H122" s="41"/>
      <c r="I122" s="40"/>
      <c r="J122" s="42"/>
      <c r="K122" s="42"/>
      <c r="L122" s="43"/>
    </row>
    <row r="123" spans="1:12" ht="19.5" customHeight="1">
      <c r="A123" s="71"/>
      <c r="B123" s="86"/>
      <c r="C123" s="82" t="s">
        <v>409</v>
      </c>
      <c r="D123" s="80">
        <f>SUM(D124)</f>
        <v>5</v>
      </c>
      <c r="E123" s="35"/>
      <c r="G123" s="54"/>
      <c r="H123" s="41"/>
      <c r="I123" s="40"/>
      <c r="J123" s="42"/>
      <c r="K123" s="42"/>
      <c r="L123" s="43"/>
    </row>
    <row r="124" spans="1:12" ht="19.5" customHeight="1">
      <c r="A124" s="71"/>
      <c r="B124" s="86"/>
      <c r="C124" s="82" t="s">
        <v>410</v>
      </c>
      <c r="D124" s="80">
        <v>5</v>
      </c>
      <c r="E124" s="35"/>
      <c r="G124" s="54"/>
      <c r="H124" s="41"/>
      <c r="I124" s="40"/>
      <c r="J124" s="42"/>
      <c r="K124" s="42"/>
      <c r="L124" s="43"/>
    </row>
    <row r="125" spans="1:12" ht="19.5" customHeight="1">
      <c r="A125" s="71"/>
      <c r="B125" s="86"/>
      <c r="C125" s="82" t="s">
        <v>411</v>
      </c>
      <c r="D125" s="80">
        <f>SUM(D126:D127)</f>
        <v>7</v>
      </c>
      <c r="E125" s="35"/>
      <c r="G125" s="54"/>
      <c r="H125" s="41"/>
      <c r="I125" s="40"/>
      <c r="J125" s="42"/>
      <c r="K125" s="42"/>
      <c r="L125" s="43"/>
    </row>
    <row r="126" spans="1:12" ht="19.5" customHeight="1">
      <c r="A126" s="71"/>
      <c r="B126" s="86"/>
      <c r="C126" s="82" t="s">
        <v>412</v>
      </c>
      <c r="D126" s="80">
        <v>2</v>
      </c>
      <c r="E126" s="35"/>
      <c r="G126" s="54"/>
      <c r="H126" s="41"/>
      <c r="I126" s="40"/>
      <c r="J126" s="42"/>
      <c r="K126" s="42"/>
      <c r="L126" s="43"/>
    </row>
    <row r="127" spans="1:12" ht="19.5" customHeight="1">
      <c r="A127" s="71"/>
      <c r="B127" s="86"/>
      <c r="C127" s="82" t="s">
        <v>413</v>
      </c>
      <c r="D127" s="80">
        <v>5</v>
      </c>
      <c r="E127" s="35"/>
      <c r="G127" s="54"/>
      <c r="H127" s="41"/>
      <c r="I127" s="40"/>
      <c r="J127" s="42"/>
      <c r="K127" s="42"/>
      <c r="L127" s="43"/>
    </row>
    <row r="128" spans="1:12" ht="19.5" customHeight="1">
      <c r="A128" s="71"/>
      <c r="B128" s="86"/>
      <c r="C128" s="82" t="s">
        <v>159</v>
      </c>
      <c r="D128" s="80">
        <f>SUM(D129+D135+D138+D133+D140)</f>
        <v>2096</v>
      </c>
      <c r="E128" s="35"/>
      <c r="G128" s="54"/>
      <c r="H128" s="41"/>
      <c r="I128" s="40"/>
      <c r="J128" s="42"/>
      <c r="K128" s="42"/>
      <c r="L128" s="43"/>
    </row>
    <row r="129" spans="1:12" ht="19.5" customHeight="1">
      <c r="A129" s="71"/>
      <c r="B129" s="86"/>
      <c r="C129" s="82" t="s">
        <v>160</v>
      </c>
      <c r="D129" s="80">
        <f>SUM(D130:D132)</f>
        <v>1397</v>
      </c>
      <c r="E129" s="35"/>
      <c r="G129" s="54"/>
      <c r="H129" s="41"/>
      <c r="I129" s="40"/>
      <c r="J129" s="42"/>
      <c r="K129" s="42"/>
      <c r="L129" s="43"/>
    </row>
    <row r="130" spans="1:12" ht="19.5" customHeight="1">
      <c r="A130" s="71"/>
      <c r="B130" s="86"/>
      <c r="C130" s="82" t="s">
        <v>161</v>
      </c>
      <c r="D130" s="80">
        <v>80</v>
      </c>
      <c r="E130" s="35"/>
      <c r="H130" s="41"/>
      <c r="I130" s="40"/>
      <c r="J130" s="42"/>
      <c r="K130" s="42"/>
      <c r="L130" s="43"/>
    </row>
    <row r="131" spans="1:12" ht="19.5" customHeight="1">
      <c r="A131" s="71"/>
      <c r="B131" s="86"/>
      <c r="C131" s="82" t="s">
        <v>162</v>
      </c>
      <c r="D131" s="80">
        <v>57</v>
      </c>
      <c r="E131" s="35"/>
      <c r="G131" s="54"/>
      <c r="H131" s="41"/>
      <c r="I131" s="40"/>
      <c r="J131" s="42"/>
      <c r="K131" s="42"/>
      <c r="L131" s="43"/>
    </row>
    <row r="132" spans="1:12" ht="19.5" customHeight="1">
      <c r="A132" s="71"/>
      <c r="B132" s="86"/>
      <c r="C132" s="82" t="s">
        <v>414</v>
      </c>
      <c r="D132" s="80">
        <v>1260</v>
      </c>
      <c r="E132" s="35"/>
      <c r="G132" s="54"/>
      <c r="H132" s="41"/>
      <c r="I132" s="40"/>
      <c r="J132" s="42"/>
      <c r="K132" s="42"/>
      <c r="L132" s="43"/>
    </row>
    <row r="133" spans="1:12" ht="19.5" customHeight="1">
      <c r="A133" s="71"/>
      <c r="B133" s="86"/>
      <c r="C133" s="82" t="s">
        <v>415</v>
      </c>
      <c r="D133" s="80">
        <f>SUM(D134)</f>
        <v>20</v>
      </c>
      <c r="E133" s="35"/>
      <c r="G133" s="54"/>
      <c r="H133" s="41"/>
      <c r="I133" s="40"/>
      <c r="J133" s="42"/>
      <c r="K133" s="42"/>
      <c r="L133" s="43"/>
    </row>
    <row r="134" spans="1:12" ht="19.5" customHeight="1">
      <c r="A134" s="71"/>
      <c r="B134" s="86"/>
      <c r="C134" s="82" t="s">
        <v>416</v>
      </c>
      <c r="D134" s="80">
        <v>20</v>
      </c>
      <c r="E134" s="35"/>
      <c r="G134" s="54"/>
      <c r="H134" s="41"/>
      <c r="I134" s="40"/>
      <c r="J134" s="42"/>
      <c r="K134" s="42"/>
      <c r="L134" s="43"/>
    </row>
    <row r="135" spans="1:12" ht="19.5" customHeight="1">
      <c r="A135" s="71"/>
      <c r="B135" s="86"/>
      <c r="C135" s="82" t="s">
        <v>163</v>
      </c>
      <c r="D135" s="80">
        <f>SUM(D136:D137)</f>
        <v>255</v>
      </c>
      <c r="E135" s="35"/>
      <c r="G135" s="54"/>
      <c r="H135" s="41"/>
      <c r="I135" s="40"/>
      <c r="J135" s="42"/>
      <c r="K135" s="42"/>
      <c r="L135" s="43"/>
    </row>
    <row r="136" spans="1:12" ht="19.5" customHeight="1">
      <c r="A136" s="71"/>
      <c r="B136" s="86"/>
      <c r="C136" s="82" t="s">
        <v>164</v>
      </c>
      <c r="D136" s="80">
        <v>235</v>
      </c>
      <c r="E136" s="35"/>
      <c r="H136" s="41"/>
      <c r="I136" s="40"/>
      <c r="J136" s="42"/>
      <c r="K136" s="42"/>
      <c r="L136" s="43"/>
    </row>
    <row r="137" spans="1:12" ht="19.5" customHeight="1">
      <c r="A137" s="71"/>
      <c r="B137" s="86"/>
      <c r="C137" s="82" t="s">
        <v>417</v>
      </c>
      <c r="D137" s="80">
        <v>20</v>
      </c>
      <c r="E137" s="35"/>
      <c r="H137" s="41"/>
      <c r="I137" s="40"/>
      <c r="J137" s="42"/>
      <c r="K137" s="42"/>
      <c r="L137" s="43"/>
    </row>
    <row r="138" spans="1:12" ht="19.5" customHeight="1">
      <c r="A138" s="71"/>
      <c r="B138" s="86"/>
      <c r="C138" s="82" t="s">
        <v>165</v>
      </c>
      <c r="D138" s="80">
        <f>SUM(D139)</f>
        <v>302</v>
      </c>
      <c r="E138" s="35"/>
      <c r="G138" s="54"/>
      <c r="H138" s="41"/>
      <c r="I138" s="40"/>
      <c r="J138" s="42"/>
      <c r="K138" s="42"/>
      <c r="L138" s="43"/>
    </row>
    <row r="139" spans="1:12" ht="19.5" customHeight="1">
      <c r="A139" s="71"/>
      <c r="B139" s="86"/>
      <c r="C139" s="82" t="s">
        <v>166</v>
      </c>
      <c r="D139" s="80">
        <v>302</v>
      </c>
      <c r="E139" s="35"/>
      <c r="H139" s="41"/>
      <c r="I139" s="40"/>
      <c r="J139" s="42"/>
      <c r="K139" s="42"/>
      <c r="L139" s="43"/>
    </row>
    <row r="140" spans="1:12" ht="19.5" customHeight="1">
      <c r="A140" s="71"/>
      <c r="B140" s="86"/>
      <c r="C140" s="82" t="s">
        <v>418</v>
      </c>
      <c r="D140" s="80">
        <f>SUM(D141)</f>
        <v>122</v>
      </c>
      <c r="E140" s="35"/>
      <c r="H140" s="41"/>
      <c r="I140" s="40"/>
      <c r="J140" s="42"/>
      <c r="K140" s="42"/>
      <c r="L140" s="43"/>
    </row>
    <row r="141" spans="1:12" ht="19.5" customHeight="1">
      <c r="A141" s="71"/>
      <c r="B141" s="86"/>
      <c r="C141" s="82" t="s">
        <v>419</v>
      </c>
      <c r="D141" s="80">
        <v>122</v>
      </c>
      <c r="E141" s="35"/>
      <c r="H141" s="41"/>
      <c r="I141" s="40"/>
      <c r="J141" s="42"/>
      <c r="K141" s="42"/>
      <c r="L141" s="43"/>
    </row>
    <row r="142" spans="1:12" ht="19.5" customHeight="1">
      <c r="A142" s="71"/>
      <c r="B142" s="86"/>
      <c r="C142" s="82" t="s">
        <v>167</v>
      </c>
      <c r="D142" s="80">
        <f>SUM(D143+D146+D149+D157+D161+D164+D168+D171+D173+D176+D179+D182+D185+D187+D190)</f>
        <v>16589</v>
      </c>
      <c r="E142" s="35"/>
      <c r="G142" s="54"/>
      <c r="H142" s="41"/>
      <c r="I142" s="40"/>
      <c r="J142" s="42"/>
      <c r="K142" s="42"/>
      <c r="L142" s="43"/>
    </row>
    <row r="143" spans="1:12" ht="19.5" customHeight="1">
      <c r="A143" s="71"/>
      <c r="B143" s="86"/>
      <c r="C143" s="82" t="s">
        <v>168</v>
      </c>
      <c r="D143" s="80">
        <f>SUM(D144:D145)</f>
        <v>396</v>
      </c>
      <c r="E143" s="35"/>
      <c r="G143" s="54"/>
      <c r="H143" s="41"/>
      <c r="I143" s="40"/>
      <c r="J143" s="42"/>
      <c r="K143" s="42"/>
      <c r="L143" s="43"/>
    </row>
    <row r="144" spans="1:12" ht="19.5" customHeight="1">
      <c r="A144" s="71"/>
      <c r="B144" s="86"/>
      <c r="C144" s="82" t="s">
        <v>169</v>
      </c>
      <c r="D144" s="80">
        <v>395</v>
      </c>
      <c r="E144" s="35"/>
      <c r="G144" s="54"/>
      <c r="H144" s="41"/>
      <c r="I144" s="40"/>
      <c r="J144" s="42"/>
      <c r="K144" s="42"/>
      <c r="L144" s="43"/>
    </row>
    <row r="145" spans="1:12" ht="19.5" customHeight="1">
      <c r="A145" s="71"/>
      <c r="B145" s="86"/>
      <c r="C145" s="82" t="s">
        <v>420</v>
      </c>
      <c r="D145" s="80">
        <v>1</v>
      </c>
      <c r="E145" s="35"/>
      <c r="G145" s="54"/>
      <c r="H145" s="41"/>
      <c r="I145" s="40"/>
      <c r="J145" s="42"/>
      <c r="K145" s="42"/>
      <c r="L145" s="43"/>
    </row>
    <row r="146" spans="1:12" ht="19.5" customHeight="1">
      <c r="A146" s="71"/>
      <c r="B146" s="86"/>
      <c r="C146" s="82" t="s">
        <v>170</v>
      </c>
      <c r="D146" s="80">
        <f>SUM(D147:D148)</f>
        <v>507</v>
      </c>
      <c r="E146" s="35"/>
      <c r="G146" s="54"/>
      <c r="H146" s="41"/>
      <c r="I146" s="40"/>
      <c r="J146" s="42"/>
      <c r="K146" s="42"/>
      <c r="L146" s="43"/>
    </row>
    <row r="147" spans="1:12" ht="19.5" customHeight="1">
      <c r="A147" s="71"/>
      <c r="B147" s="86"/>
      <c r="C147" s="82" t="s">
        <v>171</v>
      </c>
      <c r="D147" s="80">
        <v>503</v>
      </c>
      <c r="E147" s="35"/>
      <c r="G147" s="54"/>
      <c r="H147" s="41"/>
      <c r="I147" s="40"/>
      <c r="J147" s="42"/>
      <c r="K147" s="42"/>
      <c r="L147" s="43"/>
    </row>
    <row r="148" spans="1:12" ht="19.5" customHeight="1">
      <c r="A148" s="71"/>
      <c r="B148" s="86"/>
      <c r="C148" s="82" t="s">
        <v>172</v>
      </c>
      <c r="D148" s="80">
        <v>4</v>
      </c>
      <c r="E148" s="35"/>
      <c r="G148" s="54"/>
      <c r="H148" s="41"/>
      <c r="I148" s="40"/>
      <c r="J148" s="42"/>
      <c r="K148" s="42"/>
      <c r="L148" s="43"/>
    </row>
    <row r="149" spans="1:12" ht="19.5" customHeight="1">
      <c r="A149" s="71"/>
      <c r="B149" s="86"/>
      <c r="C149" s="82" t="s">
        <v>173</v>
      </c>
      <c r="D149" s="80">
        <f>SUM(D150:D156)</f>
        <v>3468</v>
      </c>
      <c r="E149" s="35"/>
      <c r="G149" s="54"/>
      <c r="H149" s="41"/>
      <c r="I149" s="40"/>
      <c r="J149" s="42"/>
      <c r="K149" s="42"/>
      <c r="L149" s="43"/>
    </row>
    <row r="150" spans="1:12" ht="19.5" customHeight="1">
      <c r="A150" s="71"/>
      <c r="B150" s="86"/>
      <c r="C150" s="82" t="s">
        <v>174</v>
      </c>
      <c r="D150" s="80">
        <v>594</v>
      </c>
      <c r="E150" s="35"/>
      <c r="G150" s="54"/>
      <c r="H150" s="41"/>
      <c r="I150" s="40"/>
      <c r="J150" s="42"/>
      <c r="K150" s="42"/>
      <c r="L150" s="43"/>
    </row>
    <row r="151" spans="1:12" ht="19.5" customHeight="1">
      <c r="A151" s="71"/>
      <c r="B151" s="86"/>
      <c r="C151" s="82" t="s">
        <v>421</v>
      </c>
      <c r="D151" s="80">
        <v>1513</v>
      </c>
      <c r="E151" s="35"/>
      <c r="G151" s="54"/>
      <c r="H151" s="41"/>
      <c r="I151" s="40"/>
      <c r="J151" s="42"/>
      <c r="K151" s="42"/>
      <c r="L151" s="43"/>
    </row>
    <row r="152" spans="1:12" ht="19.5" customHeight="1">
      <c r="A152" s="71"/>
      <c r="B152" s="86"/>
      <c r="C152" s="82" t="s">
        <v>422</v>
      </c>
      <c r="D152" s="80">
        <v>64</v>
      </c>
      <c r="E152" s="35"/>
      <c r="G152" s="54"/>
      <c r="H152" s="41"/>
      <c r="I152" s="40"/>
      <c r="J152" s="42"/>
      <c r="K152" s="42"/>
      <c r="L152" s="43"/>
    </row>
    <row r="153" spans="1:12" ht="19.5" customHeight="1">
      <c r="A153" s="71"/>
      <c r="B153" s="86"/>
      <c r="C153" s="82" t="s">
        <v>423</v>
      </c>
      <c r="D153" s="80">
        <v>41</v>
      </c>
      <c r="E153" s="35"/>
      <c r="G153" s="54"/>
      <c r="H153" s="41"/>
      <c r="I153" s="40"/>
      <c r="J153" s="42"/>
      <c r="K153" s="42"/>
      <c r="L153" s="43"/>
    </row>
    <row r="154" spans="1:12" ht="19.5" customHeight="1">
      <c r="A154" s="71"/>
      <c r="B154" s="86"/>
      <c r="C154" s="82" t="s">
        <v>424</v>
      </c>
      <c r="D154" s="80">
        <v>1228</v>
      </c>
      <c r="E154" s="35"/>
      <c r="G154" s="54"/>
      <c r="H154" s="41"/>
      <c r="I154" s="40"/>
      <c r="J154" s="42"/>
      <c r="K154" s="42"/>
      <c r="L154" s="43"/>
    </row>
    <row r="155" spans="1:12" ht="19.5" customHeight="1">
      <c r="A155" s="71"/>
      <c r="B155" s="86"/>
      <c r="C155" s="82" t="s">
        <v>425</v>
      </c>
      <c r="D155" s="80">
        <v>7</v>
      </c>
      <c r="E155" s="35"/>
      <c r="G155" s="54"/>
      <c r="H155" s="41"/>
      <c r="I155" s="40"/>
      <c r="J155" s="42"/>
      <c r="K155" s="42"/>
      <c r="L155" s="43"/>
    </row>
    <row r="156" spans="1:12" ht="19.5" customHeight="1">
      <c r="A156" s="71"/>
      <c r="B156" s="86"/>
      <c r="C156" s="82" t="s">
        <v>426</v>
      </c>
      <c r="D156" s="80">
        <v>21</v>
      </c>
      <c r="E156" s="35"/>
      <c r="G156" s="54"/>
      <c r="H156" s="41"/>
      <c r="I156" s="40"/>
      <c r="J156" s="42"/>
      <c r="K156" s="42"/>
      <c r="L156" s="43"/>
    </row>
    <row r="157" spans="1:12" ht="19.5" customHeight="1">
      <c r="A157" s="71"/>
      <c r="B157" s="86"/>
      <c r="C157" s="82" t="s">
        <v>175</v>
      </c>
      <c r="D157" s="80">
        <f>SUM(D158:D160)</f>
        <v>3852</v>
      </c>
      <c r="E157" s="35"/>
      <c r="G157" s="54"/>
      <c r="H157" s="41"/>
      <c r="I157" s="40"/>
      <c r="J157" s="42"/>
      <c r="K157" s="42"/>
      <c r="L157" s="43"/>
    </row>
    <row r="158" spans="1:12" ht="19.5" customHeight="1">
      <c r="A158" s="71"/>
      <c r="B158" s="86"/>
      <c r="C158" s="82" t="s">
        <v>176</v>
      </c>
      <c r="D158" s="80">
        <v>1790</v>
      </c>
      <c r="E158" s="35"/>
      <c r="G158" s="54"/>
      <c r="H158" s="41"/>
      <c r="I158" s="40"/>
      <c r="J158" s="42"/>
      <c r="K158" s="42"/>
      <c r="L158" s="43"/>
    </row>
    <row r="159" spans="1:12" ht="19.5" customHeight="1">
      <c r="A159" s="71"/>
      <c r="B159" s="86"/>
      <c r="C159" s="82" t="s">
        <v>177</v>
      </c>
      <c r="D159" s="80">
        <v>2061</v>
      </c>
      <c r="E159" s="35"/>
      <c r="G159" s="54"/>
      <c r="H159" s="41"/>
      <c r="I159" s="40"/>
      <c r="J159" s="42"/>
      <c r="K159" s="42"/>
      <c r="L159" s="43"/>
    </row>
    <row r="160" spans="1:12" ht="19.5" customHeight="1">
      <c r="A160" s="71"/>
      <c r="B160" s="86"/>
      <c r="C160" s="82" t="s">
        <v>427</v>
      </c>
      <c r="D160" s="80">
        <v>1</v>
      </c>
      <c r="E160" s="35"/>
      <c r="G160" s="54"/>
      <c r="H160" s="41"/>
      <c r="I160" s="40"/>
      <c r="J160" s="42"/>
      <c r="K160" s="42"/>
      <c r="L160" s="43"/>
    </row>
    <row r="161" spans="1:12" ht="19.5" customHeight="1">
      <c r="A161" s="71"/>
      <c r="B161" s="86"/>
      <c r="C161" s="82" t="s">
        <v>428</v>
      </c>
      <c r="D161" s="80">
        <f>SUM(D162:D163)</f>
        <v>495</v>
      </c>
      <c r="E161" s="35"/>
      <c r="G161" s="54"/>
      <c r="H161" s="41"/>
      <c r="I161" s="40"/>
      <c r="J161" s="42"/>
      <c r="K161" s="42"/>
      <c r="L161" s="43"/>
    </row>
    <row r="162" spans="1:12" ht="19.5" customHeight="1">
      <c r="A162" s="71"/>
      <c r="B162" s="86"/>
      <c r="C162" s="82" t="s">
        <v>429</v>
      </c>
      <c r="D162" s="80">
        <v>211</v>
      </c>
      <c r="E162" s="35"/>
      <c r="G162" s="54"/>
      <c r="H162" s="41"/>
      <c r="I162" s="40"/>
      <c r="J162" s="42"/>
      <c r="K162" s="42"/>
      <c r="L162" s="43"/>
    </row>
    <row r="163" spans="1:12" ht="19.5" customHeight="1">
      <c r="A163" s="71"/>
      <c r="B163" s="86"/>
      <c r="C163" s="82" t="s">
        <v>430</v>
      </c>
      <c r="D163" s="80">
        <v>284</v>
      </c>
      <c r="E163" s="35"/>
      <c r="G163" s="54"/>
      <c r="H163" s="41"/>
      <c r="I163" s="40"/>
      <c r="J163" s="42"/>
      <c r="K163" s="42"/>
      <c r="L163" s="43"/>
    </row>
    <row r="164" spans="1:12" ht="19.5" customHeight="1">
      <c r="A164" s="71"/>
      <c r="B164" s="86"/>
      <c r="C164" s="82" t="s">
        <v>178</v>
      </c>
      <c r="D164" s="80">
        <f>SUM(D165:D167)</f>
        <v>456</v>
      </c>
      <c r="E164" s="35"/>
      <c r="G164" s="54"/>
      <c r="H164" s="41"/>
      <c r="I164" s="40"/>
      <c r="J164" s="42"/>
      <c r="K164" s="42"/>
      <c r="L164" s="43"/>
    </row>
    <row r="165" spans="1:12" ht="19.5" customHeight="1">
      <c r="A165" s="71"/>
      <c r="B165" s="86"/>
      <c r="C165" s="82" t="s">
        <v>179</v>
      </c>
      <c r="D165" s="80">
        <v>266</v>
      </c>
      <c r="E165" s="35"/>
      <c r="G165" s="54"/>
      <c r="H165" s="41"/>
      <c r="I165" s="40"/>
      <c r="J165" s="42"/>
      <c r="K165" s="42"/>
      <c r="L165" s="43"/>
    </row>
    <row r="166" spans="1:12" ht="19.5" customHeight="1">
      <c r="A166" s="71"/>
      <c r="B166" s="86"/>
      <c r="C166" s="82" t="s">
        <v>431</v>
      </c>
      <c r="D166" s="80">
        <v>20</v>
      </c>
      <c r="E166" s="35"/>
      <c r="G166" s="54"/>
      <c r="H166" s="41"/>
      <c r="I166" s="40"/>
      <c r="J166" s="42"/>
      <c r="K166" s="42"/>
      <c r="L166" s="43"/>
    </row>
    <row r="167" spans="1:12" ht="19.5" customHeight="1">
      <c r="A167" s="71"/>
      <c r="B167" s="86"/>
      <c r="C167" s="82" t="s">
        <v>180</v>
      </c>
      <c r="D167" s="80">
        <v>170</v>
      </c>
      <c r="E167" s="35"/>
      <c r="H167" s="41"/>
      <c r="I167" s="40"/>
      <c r="J167" s="42"/>
      <c r="K167" s="42"/>
      <c r="L167" s="43"/>
    </row>
    <row r="168" spans="1:12" ht="19.5" customHeight="1">
      <c r="A168" s="71"/>
      <c r="B168" s="86"/>
      <c r="C168" s="82" t="s">
        <v>432</v>
      </c>
      <c r="D168" s="80">
        <f>SUM(D169:D170)</f>
        <v>78</v>
      </c>
      <c r="E168" s="35"/>
      <c r="H168" s="41"/>
      <c r="I168" s="40"/>
      <c r="J168" s="42"/>
      <c r="K168" s="42"/>
      <c r="L168" s="43"/>
    </row>
    <row r="169" spans="1:12" ht="19.5" customHeight="1">
      <c r="A169" s="71"/>
      <c r="B169" s="86"/>
      <c r="C169" s="82" t="s">
        <v>433</v>
      </c>
      <c r="D169" s="80">
        <v>72</v>
      </c>
      <c r="E169" s="35"/>
      <c r="H169" s="41"/>
      <c r="I169" s="40"/>
      <c r="J169" s="42"/>
      <c r="K169" s="42"/>
      <c r="L169" s="43"/>
    </row>
    <row r="170" spans="1:12" ht="19.5" customHeight="1">
      <c r="A170" s="71"/>
      <c r="B170" s="86"/>
      <c r="C170" s="82" t="s">
        <v>434</v>
      </c>
      <c r="D170" s="80">
        <v>6</v>
      </c>
      <c r="E170" s="35"/>
      <c r="H170" s="41"/>
      <c r="I170" s="40"/>
      <c r="J170" s="42"/>
      <c r="K170" s="42"/>
      <c r="L170" s="43"/>
    </row>
    <row r="171" spans="1:12" ht="19.5" customHeight="1">
      <c r="A171" s="71"/>
      <c r="B171" s="86"/>
      <c r="C171" s="82" t="s">
        <v>181</v>
      </c>
      <c r="D171" s="80">
        <f>SUM(D172)</f>
        <v>96</v>
      </c>
      <c r="E171" s="35"/>
      <c r="G171" s="54"/>
      <c r="H171" s="41"/>
      <c r="I171" s="40"/>
      <c r="J171" s="42"/>
      <c r="K171" s="42"/>
      <c r="L171" s="43"/>
    </row>
    <row r="172" spans="1:12" ht="19.5" customHeight="1">
      <c r="A172" s="71"/>
      <c r="B172" s="86"/>
      <c r="C172" s="82" t="s">
        <v>435</v>
      </c>
      <c r="D172" s="80">
        <v>96</v>
      </c>
      <c r="E172" s="35"/>
      <c r="H172" s="41"/>
      <c r="I172" s="40"/>
      <c r="J172" s="42"/>
      <c r="K172" s="42"/>
      <c r="L172" s="43"/>
    </row>
    <row r="173" spans="1:12" ht="19.5" customHeight="1">
      <c r="A173" s="71"/>
      <c r="B173" s="86"/>
      <c r="C173" s="82" t="s">
        <v>182</v>
      </c>
      <c r="D173" s="80">
        <f>SUM(D174:D175)</f>
        <v>151</v>
      </c>
      <c r="E173" s="35"/>
      <c r="G173" s="54"/>
      <c r="H173" s="41"/>
      <c r="I173" s="40"/>
      <c r="J173" s="42"/>
      <c r="K173" s="42"/>
      <c r="L173" s="43"/>
    </row>
    <row r="174" spans="1:12" ht="19.5" customHeight="1">
      <c r="A174" s="71"/>
      <c r="B174" s="86"/>
      <c r="C174" s="82" t="s">
        <v>183</v>
      </c>
      <c r="D174" s="80">
        <v>98</v>
      </c>
      <c r="E174" s="35"/>
      <c r="H174" s="41"/>
      <c r="I174" s="40"/>
      <c r="J174" s="42"/>
      <c r="K174" s="42"/>
      <c r="L174" s="43"/>
    </row>
    <row r="175" spans="1:12" ht="19.5" customHeight="1">
      <c r="A175" s="71"/>
      <c r="B175" s="86"/>
      <c r="C175" s="82" t="s">
        <v>184</v>
      </c>
      <c r="D175" s="80">
        <v>53</v>
      </c>
      <c r="E175" s="35"/>
      <c r="G175" s="54"/>
      <c r="H175" s="41"/>
      <c r="I175" s="40"/>
      <c r="J175" s="42"/>
      <c r="K175" s="42"/>
      <c r="L175" s="43"/>
    </row>
    <row r="176" spans="1:12" ht="19.5" customHeight="1">
      <c r="A176" s="71"/>
      <c r="B176" s="86"/>
      <c r="C176" s="82" t="s">
        <v>185</v>
      </c>
      <c r="D176" s="80">
        <f>SUM(D177:D178)</f>
        <v>1316</v>
      </c>
      <c r="E176" s="35"/>
      <c r="H176" s="41"/>
      <c r="I176" s="40"/>
      <c r="J176" s="42"/>
      <c r="K176" s="42"/>
      <c r="L176" s="43"/>
    </row>
    <row r="177" spans="1:12" ht="19.5" customHeight="1">
      <c r="A177" s="71"/>
      <c r="B177" s="86"/>
      <c r="C177" s="82" t="s">
        <v>186</v>
      </c>
      <c r="D177" s="80">
        <v>1210</v>
      </c>
      <c r="E177" s="35"/>
      <c r="H177" s="41"/>
      <c r="I177" s="40"/>
      <c r="J177" s="42"/>
      <c r="K177" s="42"/>
      <c r="L177" s="43"/>
    </row>
    <row r="178" spans="1:12" ht="19.5" customHeight="1">
      <c r="A178" s="71"/>
      <c r="B178" s="86"/>
      <c r="C178" s="82" t="s">
        <v>436</v>
      </c>
      <c r="D178" s="80">
        <v>106</v>
      </c>
      <c r="E178" s="35"/>
      <c r="H178" s="41"/>
      <c r="I178" s="40"/>
      <c r="J178" s="42"/>
      <c r="K178" s="42"/>
      <c r="L178" s="43"/>
    </row>
    <row r="179" spans="1:12" ht="19.5" customHeight="1">
      <c r="A179" s="71"/>
      <c r="B179" s="86"/>
      <c r="C179" s="82" t="s">
        <v>187</v>
      </c>
      <c r="D179" s="80">
        <f>SUM(D180:D181)</f>
        <v>42</v>
      </c>
      <c r="E179" s="35"/>
      <c r="G179" s="54"/>
      <c r="H179" s="41"/>
      <c r="I179" s="40"/>
      <c r="J179" s="42"/>
      <c r="K179" s="42"/>
      <c r="L179" s="43"/>
    </row>
    <row r="180" spans="1:12" ht="19.5" customHeight="1">
      <c r="A180" s="71"/>
      <c r="B180" s="86"/>
      <c r="C180" s="82" t="s">
        <v>437</v>
      </c>
      <c r="D180" s="80">
        <v>10</v>
      </c>
      <c r="E180" s="35"/>
      <c r="G180" s="54"/>
      <c r="H180" s="41"/>
      <c r="I180" s="40"/>
      <c r="J180" s="42"/>
      <c r="K180" s="42"/>
      <c r="L180" s="43"/>
    </row>
    <row r="181" spans="1:12" ht="19.5" customHeight="1">
      <c r="A181" s="71"/>
      <c r="B181" s="86"/>
      <c r="C181" s="82" t="s">
        <v>188</v>
      </c>
      <c r="D181" s="80">
        <v>32</v>
      </c>
      <c r="E181" s="35"/>
      <c r="G181" s="54"/>
      <c r="H181" s="41"/>
      <c r="I181" s="40"/>
      <c r="J181" s="42"/>
      <c r="K181" s="42"/>
      <c r="L181" s="43"/>
    </row>
    <row r="182" spans="1:12" ht="19.5" customHeight="1">
      <c r="A182" s="71"/>
      <c r="B182" s="86"/>
      <c r="C182" s="82" t="s">
        <v>189</v>
      </c>
      <c r="D182" s="80">
        <f>SUM(D183:D184)</f>
        <v>1992</v>
      </c>
      <c r="E182" s="35"/>
      <c r="G182" s="54"/>
      <c r="H182" s="41"/>
      <c r="I182" s="40"/>
      <c r="J182" s="42"/>
      <c r="K182" s="42"/>
      <c r="L182" s="43"/>
    </row>
    <row r="183" spans="1:12" ht="19.5" customHeight="1">
      <c r="A183" s="71"/>
      <c r="B183" s="86"/>
      <c r="C183" s="82" t="s">
        <v>438</v>
      </c>
      <c r="D183" s="80">
        <v>385</v>
      </c>
      <c r="E183" s="35"/>
      <c r="G183" s="54"/>
      <c r="H183" s="41"/>
      <c r="I183" s="40"/>
      <c r="J183" s="42"/>
      <c r="K183" s="42"/>
      <c r="L183" s="43"/>
    </row>
    <row r="184" spans="1:12" ht="19.5" customHeight="1">
      <c r="A184" s="71"/>
      <c r="B184" s="86"/>
      <c r="C184" s="82" t="s">
        <v>190</v>
      </c>
      <c r="D184" s="80">
        <v>1607</v>
      </c>
      <c r="E184" s="35"/>
      <c r="G184" s="54"/>
      <c r="H184" s="41"/>
      <c r="I184" s="40"/>
      <c r="J184" s="42"/>
      <c r="K184" s="42"/>
      <c r="L184" s="43"/>
    </row>
    <row r="185" spans="1:12" ht="19.5" customHeight="1">
      <c r="A185" s="71"/>
      <c r="B185" s="86"/>
      <c r="C185" s="82" t="s">
        <v>191</v>
      </c>
      <c r="D185" s="80">
        <f>SUM(D186)</f>
        <v>40</v>
      </c>
      <c r="E185" s="35"/>
      <c r="H185" s="41"/>
      <c r="I185" s="40"/>
      <c r="J185" s="42"/>
      <c r="K185" s="42"/>
      <c r="L185" s="43"/>
    </row>
    <row r="186" spans="1:12" ht="19.5" customHeight="1">
      <c r="A186" s="71"/>
      <c r="B186" s="86"/>
      <c r="C186" s="82" t="s">
        <v>192</v>
      </c>
      <c r="D186" s="80">
        <v>40</v>
      </c>
      <c r="E186" s="35"/>
      <c r="H186" s="41"/>
      <c r="I186" s="40"/>
      <c r="J186" s="42"/>
      <c r="K186" s="42"/>
      <c r="L186" s="43"/>
    </row>
    <row r="187" spans="1:12" ht="19.5" customHeight="1">
      <c r="A187" s="71"/>
      <c r="B187" s="86"/>
      <c r="C187" s="82" t="s">
        <v>439</v>
      </c>
      <c r="D187" s="80">
        <f>SUM(D188:D189)</f>
        <v>3493</v>
      </c>
      <c r="E187" s="35"/>
      <c r="H187" s="41"/>
      <c r="I187" s="40"/>
      <c r="J187" s="42"/>
      <c r="K187" s="42"/>
      <c r="L187" s="43"/>
    </row>
    <row r="188" spans="1:12" ht="19.5" customHeight="1">
      <c r="A188" s="71"/>
      <c r="B188" s="86"/>
      <c r="C188" s="82" t="s">
        <v>440</v>
      </c>
      <c r="D188" s="80">
        <v>2951</v>
      </c>
      <c r="E188" s="35"/>
      <c r="H188" s="41"/>
      <c r="I188" s="40"/>
      <c r="J188" s="42"/>
      <c r="K188" s="42"/>
      <c r="L188" s="43"/>
    </row>
    <row r="189" spans="1:12" ht="19.5" customHeight="1">
      <c r="A189" s="71"/>
      <c r="B189" s="86"/>
      <c r="C189" s="82" t="s">
        <v>441</v>
      </c>
      <c r="D189" s="80">
        <v>542</v>
      </c>
      <c r="E189" s="35"/>
      <c r="H189" s="41"/>
      <c r="I189" s="40"/>
      <c r="J189" s="42"/>
      <c r="K189" s="42"/>
      <c r="L189" s="43"/>
    </row>
    <row r="190" spans="1:12" ht="19.5" customHeight="1">
      <c r="A190" s="71"/>
      <c r="B190" s="86"/>
      <c r="C190" s="82" t="s">
        <v>193</v>
      </c>
      <c r="D190" s="80">
        <f>SUM(D191:D192)</f>
        <v>207</v>
      </c>
      <c r="E190" s="35"/>
      <c r="G190" s="54"/>
      <c r="H190" s="41"/>
      <c r="I190" s="40"/>
      <c r="J190" s="42"/>
      <c r="K190" s="42"/>
      <c r="L190" s="43"/>
    </row>
    <row r="191" spans="1:12" ht="19.5" customHeight="1">
      <c r="A191" s="71"/>
      <c r="B191" s="86"/>
      <c r="C191" s="82" t="s">
        <v>194</v>
      </c>
      <c r="D191" s="80">
        <v>192</v>
      </c>
      <c r="E191" s="35"/>
      <c r="G191" s="54"/>
      <c r="H191" s="41"/>
      <c r="I191" s="40"/>
      <c r="J191" s="42"/>
      <c r="K191" s="42"/>
      <c r="L191" s="43"/>
    </row>
    <row r="192" spans="1:12" ht="19.5" customHeight="1">
      <c r="A192" s="71"/>
      <c r="B192" s="86"/>
      <c r="C192" s="82" t="s">
        <v>442</v>
      </c>
      <c r="D192" s="80">
        <v>15</v>
      </c>
      <c r="E192" s="35"/>
      <c r="G192" s="54"/>
      <c r="H192" s="41"/>
      <c r="I192" s="40"/>
      <c r="J192" s="42"/>
      <c r="K192" s="42"/>
      <c r="L192" s="43"/>
    </row>
    <row r="193" spans="1:12" ht="19.5" customHeight="1">
      <c r="A193" s="71"/>
      <c r="B193" s="86"/>
      <c r="C193" s="82" t="s">
        <v>345</v>
      </c>
      <c r="D193" s="80">
        <f>SUM(D194+D197+D201+D205+D211+D222+D220)</f>
        <v>7155</v>
      </c>
      <c r="E193" s="35"/>
      <c r="G193" s="54"/>
      <c r="H193" s="41"/>
      <c r="I193" s="40"/>
      <c r="J193" s="42"/>
      <c r="K193" s="42"/>
      <c r="L193" s="43"/>
    </row>
    <row r="194" spans="1:12" ht="19.5" customHeight="1">
      <c r="A194" s="71"/>
      <c r="B194" s="86"/>
      <c r="C194" s="82" t="s">
        <v>195</v>
      </c>
      <c r="D194" s="80">
        <f>SUM(D195:D196)</f>
        <v>276</v>
      </c>
      <c r="E194" s="35"/>
      <c r="G194" s="54"/>
      <c r="H194" s="41"/>
      <c r="I194" s="40"/>
      <c r="J194" s="42"/>
      <c r="K194" s="42"/>
      <c r="L194" s="43"/>
    </row>
    <row r="195" spans="1:12" ht="19.5" customHeight="1">
      <c r="A195" s="71"/>
      <c r="B195" s="86"/>
      <c r="C195" s="82" t="s">
        <v>196</v>
      </c>
      <c r="D195" s="80">
        <v>225</v>
      </c>
      <c r="E195" s="35"/>
      <c r="G195" s="54"/>
      <c r="H195" s="41"/>
      <c r="I195" s="40"/>
      <c r="J195" s="42"/>
      <c r="K195" s="42"/>
      <c r="L195" s="43"/>
    </row>
    <row r="196" spans="1:12" ht="19.5" customHeight="1">
      <c r="A196" s="71"/>
      <c r="B196" s="86"/>
      <c r="C196" s="82" t="s">
        <v>443</v>
      </c>
      <c r="D196" s="80">
        <v>51</v>
      </c>
      <c r="E196" s="35"/>
      <c r="G196" s="54"/>
      <c r="H196" s="41"/>
      <c r="I196" s="40"/>
      <c r="J196" s="42"/>
      <c r="K196" s="42"/>
      <c r="L196" s="43"/>
    </row>
    <row r="197" spans="1:12" ht="19.5" customHeight="1">
      <c r="A197" s="71"/>
      <c r="B197" s="86"/>
      <c r="C197" s="82" t="s">
        <v>197</v>
      </c>
      <c r="D197" s="80">
        <f>SUM(D198:D200)</f>
        <v>1281</v>
      </c>
      <c r="E197" s="35"/>
      <c r="G197" s="54"/>
      <c r="H197" s="41"/>
      <c r="I197" s="40"/>
      <c r="J197" s="42"/>
      <c r="K197" s="42"/>
      <c r="L197" s="43"/>
    </row>
    <row r="198" spans="1:12" ht="19.5" customHeight="1">
      <c r="A198" s="71"/>
      <c r="B198" s="86"/>
      <c r="C198" s="82" t="s">
        <v>198</v>
      </c>
      <c r="D198" s="80">
        <v>838</v>
      </c>
      <c r="E198" s="35"/>
      <c r="G198" s="54"/>
      <c r="H198" s="41"/>
      <c r="I198" s="40"/>
      <c r="J198" s="42"/>
      <c r="K198" s="42"/>
      <c r="L198" s="43"/>
    </row>
    <row r="199" spans="1:12" ht="19.5" customHeight="1">
      <c r="A199" s="71"/>
      <c r="B199" s="86"/>
      <c r="C199" s="82" t="s">
        <v>199</v>
      </c>
      <c r="D199" s="80">
        <v>423</v>
      </c>
      <c r="E199" s="35"/>
      <c r="G199" s="54"/>
      <c r="H199" s="41"/>
      <c r="I199" s="40"/>
      <c r="J199" s="42"/>
      <c r="K199" s="42"/>
      <c r="L199" s="43"/>
    </row>
    <row r="200" spans="1:12" ht="19.5" customHeight="1">
      <c r="A200" s="71"/>
      <c r="B200" s="86"/>
      <c r="C200" s="82" t="s">
        <v>444</v>
      </c>
      <c r="D200" s="80">
        <v>20</v>
      </c>
      <c r="E200" s="35"/>
      <c r="G200" s="54"/>
      <c r="H200" s="41"/>
      <c r="I200" s="40"/>
      <c r="J200" s="42"/>
      <c r="K200" s="42"/>
      <c r="L200" s="43"/>
    </row>
    <row r="201" spans="1:12" ht="19.5" customHeight="1">
      <c r="A201" s="71"/>
      <c r="B201" s="86"/>
      <c r="C201" s="82" t="s">
        <v>200</v>
      </c>
      <c r="D201" s="80">
        <f>SUM(D202:D204)</f>
        <v>1210</v>
      </c>
      <c r="E201" s="35"/>
      <c r="G201" s="54"/>
      <c r="H201" s="41"/>
      <c r="I201" s="40"/>
      <c r="J201" s="42"/>
      <c r="K201" s="42"/>
      <c r="L201" s="43"/>
    </row>
    <row r="202" spans="1:12" ht="19.5" customHeight="1">
      <c r="A202" s="71"/>
      <c r="B202" s="86"/>
      <c r="C202" s="82" t="s">
        <v>445</v>
      </c>
      <c r="D202" s="80">
        <v>85</v>
      </c>
      <c r="E202" s="35"/>
      <c r="G202" s="54"/>
      <c r="H202" s="41"/>
      <c r="I202" s="40"/>
      <c r="J202" s="42"/>
      <c r="K202" s="42"/>
      <c r="L202" s="43"/>
    </row>
    <row r="203" spans="1:12" ht="19.5" customHeight="1">
      <c r="A203" s="71"/>
      <c r="B203" s="86"/>
      <c r="C203" s="82" t="s">
        <v>201</v>
      </c>
      <c r="D203" s="80">
        <v>810</v>
      </c>
      <c r="E203" s="35"/>
      <c r="G203" s="54"/>
      <c r="H203" s="41"/>
      <c r="I203" s="40"/>
      <c r="J203" s="42"/>
      <c r="K203" s="42"/>
      <c r="L203" s="43"/>
    </row>
    <row r="204" spans="1:12" ht="19.5" customHeight="1">
      <c r="A204" s="71"/>
      <c r="B204" s="86"/>
      <c r="C204" s="82" t="s">
        <v>446</v>
      </c>
      <c r="D204" s="80">
        <v>315</v>
      </c>
      <c r="E204" s="35"/>
      <c r="G204" s="54"/>
      <c r="H204" s="41"/>
      <c r="I204" s="40"/>
      <c r="J204" s="42"/>
      <c r="K204" s="42"/>
      <c r="L204" s="43"/>
    </row>
    <row r="205" spans="1:12" ht="19.5" customHeight="1">
      <c r="A205" s="71"/>
      <c r="B205" s="86"/>
      <c r="C205" s="82" t="s">
        <v>202</v>
      </c>
      <c r="D205" s="80">
        <f>SUM(D206:D210)</f>
        <v>1196</v>
      </c>
      <c r="E205" s="35"/>
      <c r="G205" s="54"/>
      <c r="H205" s="41"/>
      <c r="I205" s="40"/>
      <c r="J205" s="42"/>
      <c r="K205" s="42"/>
      <c r="L205" s="43"/>
    </row>
    <row r="206" spans="1:12" ht="19.5" customHeight="1">
      <c r="A206" s="71"/>
      <c r="B206" s="86"/>
      <c r="C206" s="82" t="s">
        <v>203</v>
      </c>
      <c r="D206" s="80">
        <v>278</v>
      </c>
      <c r="E206" s="35"/>
      <c r="G206" s="54"/>
      <c r="H206" s="41"/>
      <c r="I206" s="40"/>
      <c r="J206" s="42"/>
      <c r="K206" s="42"/>
      <c r="L206" s="43"/>
    </row>
    <row r="207" spans="1:12" ht="19.5" customHeight="1">
      <c r="A207" s="71"/>
      <c r="B207" s="86"/>
      <c r="C207" s="82" t="s">
        <v>204</v>
      </c>
      <c r="D207" s="80">
        <v>154</v>
      </c>
      <c r="E207" s="35"/>
      <c r="H207" s="41"/>
      <c r="I207" s="40"/>
      <c r="J207" s="42"/>
      <c r="K207" s="42"/>
      <c r="L207" s="43"/>
    </row>
    <row r="208" spans="1:12" ht="19.5" customHeight="1">
      <c r="A208" s="71"/>
      <c r="B208" s="86"/>
      <c r="C208" s="82" t="s">
        <v>205</v>
      </c>
      <c r="D208" s="80">
        <v>252</v>
      </c>
      <c r="E208" s="35"/>
      <c r="G208" s="54"/>
      <c r="H208" s="41"/>
      <c r="I208" s="40"/>
      <c r="J208" s="42"/>
      <c r="K208" s="42"/>
      <c r="L208" s="43"/>
    </row>
    <row r="209" spans="1:12" ht="19.5" customHeight="1">
      <c r="A209" s="71"/>
      <c r="B209" s="86"/>
      <c r="C209" s="82" t="s">
        <v>447</v>
      </c>
      <c r="D209" s="80">
        <v>319</v>
      </c>
      <c r="E209" s="35"/>
      <c r="G209" s="54"/>
      <c r="H209" s="41"/>
      <c r="I209" s="40"/>
      <c r="J209" s="42"/>
      <c r="K209" s="42"/>
      <c r="L209" s="43"/>
    </row>
    <row r="210" spans="1:12" ht="19.5" customHeight="1">
      <c r="A210" s="71"/>
      <c r="B210" s="86"/>
      <c r="C210" s="82" t="s">
        <v>448</v>
      </c>
      <c r="D210" s="80">
        <v>193</v>
      </c>
      <c r="E210" s="35"/>
      <c r="G210" s="54"/>
      <c r="H210" s="41"/>
      <c r="I210" s="40"/>
      <c r="J210" s="42"/>
      <c r="K210" s="42"/>
      <c r="L210" s="43"/>
    </row>
    <row r="211" spans="1:12" ht="19.5" customHeight="1">
      <c r="A211" s="71"/>
      <c r="B211" s="86"/>
      <c r="C211" s="82" t="s">
        <v>206</v>
      </c>
      <c r="D211" s="80">
        <f>SUM(D212:D219)</f>
        <v>3068</v>
      </c>
      <c r="E211" s="35"/>
      <c r="G211" s="54"/>
      <c r="H211" s="41"/>
      <c r="I211" s="40"/>
      <c r="J211" s="42"/>
      <c r="K211" s="42"/>
      <c r="L211" s="43"/>
    </row>
    <row r="212" spans="1:12" ht="19.5" customHeight="1">
      <c r="A212" s="71"/>
      <c r="B212" s="86"/>
      <c r="C212" s="82" t="s">
        <v>449</v>
      </c>
      <c r="D212" s="80">
        <v>25</v>
      </c>
      <c r="E212" s="35"/>
      <c r="H212" s="41"/>
      <c r="I212" s="40"/>
      <c r="J212" s="42"/>
      <c r="K212" s="42"/>
      <c r="L212" s="43"/>
    </row>
    <row r="213" spans="1:12" ht="19.5" customHeight="1">
      <c r="A213" s="71"/>
      <c r="B213" s="86"/>
      <c r="C213" s="82" t="s">
        <v>346</v>
      </c>
      <c r="D213" s="80">
        <v>2</v>
      </c>
      <c r="E213" s="35"/>
      <c r="H213" s="41"/>
      <c r="I213" s="40"/>
      <c r="J213" s="42"/>
      <c r="K213" s="42"/>
      <c r="L213" s="43"/>
    </row>
    <row r="214" spans="1:12" ht="19.5" customHeight="1">
      <c r="A214" s="71"/>
      <c r="B214" s="86"/>
      <c r="C214" s="82" t="s">
        <v>450</v>
      </c>
      <c r="D214" s="80">
        <v>98</v>
      </c>
      <c r="E214" s="35"/>
      <c r="H214" s="41"/>
      <c r="I214" s="40"/>
      <c r="J214" s="42"/>
      <c r="K214" s="42"/>
      <c r="L214" s="43"/>
    </row>
    <row r="215" spans="1:12" ht="19.5" customHeight="1">
      <c r="A215" s="71"/>
      <c r="B215" s="86"/>
      <c r="C215" s="82" t="s">
        <v>451</v>
      </c>
      <c r="D215" s="80">
        <v>15</v>
      </c>
      <c r="E215" s="35"/>
      <c r="H215" s="41"/>
      <c r="I215" s="40"/>
      <c r="J215" s="42"/>
      <c r="K215" s="42"/>
      <c r="L215" s="43"/>
    </row>
    <row r="216" spans="1:12" ht="19.5" customHeight="1">
      <c r="A216" s="71"/>
      <c r="B216" s="86"/>
      <c r="C216" s="82" t="s">
        <v>452</v>
      </c>
      <c r="D216" s="80">
        <v>86</v>
      </c>
      <c r="E216" s="35"/>
      <c r="H216" s="41"/>
      <c r="I216" s="40"/>
      <c r="J216" s="42"/>
      <c r="K216" s="42"/>
      <c r="L216" s="43"/>
    </row>
    <row r="217" spans="1:12" ht="19.5" customHeight="1">
      <c r="A217" s="71"/>
      <c r="B217" s="86"/>
      <c r="C217" s="82" t="s">
        <v>453</v>
      </c>
      <c r="D217" s="80">
        <v>2373</v>
      </c>
      <c r="E217" s="35"/>
      <c r="G217" s="54"/>
      <c r="H217" s="41"/>
      <c r="I217" s="40"/>
      <c r="J217" s="42"/>
      <c r="K217" s="42"/>
      <c r="L217" s="43"/>
    </row>
    <row r="218" spans="1:12" ht="19.5" customHeight="1">
      <c r="A218" s="71"/>
      <c r="B218" s="86"/>
      <c r="C218" s="82" t="s">
        <v>454</v>
      </c>
      <c r="D218" s="80">
        <v>273</v>
      </c>
      <c r="E218" s="35"/>
      <c r="G218" s="54"/>
      <c r="H218" s="41"/>
      <c r="I218" s="40"/>
      <c r="J218" s="42"/>
      <c r="K218" s="42"/>
      <c r="L218" s="43"/>
    </row>
    <row r="219" spans="1:12" ht="19.5" customHeight="1">
      <c r="A219" s="71"/>
      <c r="B219" s="86"/>
      <c r="C219" s="82" t="s">
        <v>207</v>
      </c>
      <c r="D219" s="80">
        <v>196</v>
      </c>
      <c r="E219" s="35"/>
      <c r="G219" s="54"/>
      <c r="H219" s="41"/>
      <c r="I219" s="40"/>
      <c r="J219" s="42"/>
      <c r="K219" s="42"/>
      <c r="L219" s="43"/>
    </row>
    <row r="220" spans="1:12" ht="19.5" customHeight="1">
      <c r="A220" s="71"/>
      <c r="B220" s="86"/>
      <c r="C220" s="82" t="s">
        <v>455</v>
      </c>
      <c r="D220" s="80">
        <f>SUM(D221)</f>
        <v>19</v>
      </c>
      <c r="E220" s="35"/>
      <c r="G220" s="54"/>
      <c r="H220" s="41"/>
      <c r="I220" s="40"/>
      <c r="J220" s="42"/>
      <c r="K220" s="42"/>
      <c r="L220" s="43"/>
    </row>
    <row r="221" spans="1:12" ht="19.5" customHeight="1">
      <c r="A221" s="71"/>
      <c r="B221" s="86"/>
      <c r="C221" s="82" t="s">
        <v>456</v>
      </c>
      <c r="D221" s="80">
        <v>19</v>
      </c>
      <c r="E221" s="35"/>
      <c r="G221" s="54"/>
      <c r="H221" s="41"/>
      <c r="I221" s="40"/>
      <c r="J221" s="42"/>
      <c r="K221" s="42"/>
      <c r="L221" s="43"/>
    </row>
    <row r="222" spans="1:12" ht="19.5" customHeight="1">
      <c r="A222" s="71"/>
      <c r="B222" s="86"/>
      <c r="C222" s="82" t="s">
        <v>208</v>
      </c>
      <c r="D222" s="80">
        <f>SUM(D223)</f>
        <v>105</v>
      </c>
      <c r="E222" s="35"/>
      <c r="G222" s="54"/>
      <c r="H222" s="41"/>
      <c r="I222" s="40"/>
      <c r="J222" s="42"/>
      <c r="K222" s="42"/>
      <c r="L222" s="43"/>
    </row>
    <row r="223" spans="1:12" ht="19.5" customHeight="1">
      <c r="A223" s="71"/>
      <c r="B223" s="86"/>
      <c r="C223" s="82" t="s">
        <v>209</v>
      </c>
      <c r="D223" s="80">
        <v>105</v>
      </c>
      <c r="E223" s="35"/>
      <c r="G223" s="54"/>
      <c r="H223" s="41"/>
      <c r="I223" s="40"/>
      <c r="J223" s="42"/>
      <c r="K223" s="42"/>
      <c r="L223" s="43"/>
    </row>
    <row r="224" spans="1:12" ht="19.5" customHeight="1">
      <c r="A224" s="71"/>
      <c r="B224" s="86"/>
      <c r="C224" s="82" t="s">
        <v>210</v>
      </c>
      <c r="D224" s="80">
        <f>SUM(D225+D227+D230+D235+D239+D241)</f>
        <v>1455</v>
      </c>
      <c r="E224" s="35"/>
      <c r="G224" s="54"/>
      <c r="H224" s="41"/>
      <c r="I224" s="40"/>
      <c r="J224" s="42"/>
      <c r="K224" s="42"/>
      <c r="L224" s="43"/>
    </row>
    <row r="225" spans="1:12" ht="19.5" customHeight="1">
      <c r="A225" s="71"/>
      <c r="B225" s="86"/>
      <c r="C225" s="82" t="s">
        <v>211</v>
      </c>
      <c r="D225" s="80">
        <f>SUM(D226)</f>
        <v>327</v>
      </c>
      <c r="E225" s="35"/>
      <c r="G225" s="54"/>
      <c r="H225" s="41"/>
      <c r="I225" s="40"/>
      <c r="J225" s="42"/>
      <c r="K225" s="42"/>
      <c r="L225" s="43"/>
    </row>
    <row r="226" spans="1:12" ht="19.5" customHeight="1">
      <c r="A226" s="71"/>
      <c r="B226" s="86"/>
      <c r="C226" s="82" t="s">
        <v>212</v>
      </c>
      <c r="D226" s="80">
        <v>327</v>
      </c>
      <c r="E226" s="35"/>
      <c r="H226" s="41"/>
      <c r="I226" s="40"/>
      <c r="J226" s="42"/>
      <c r="K226" s="42"/>
      <c r="L226" s="43"/>
    </row>
    <row r="227" spans="1:12" ht="19.5" customHeight="1">
      <c r="A227" s="71"/>
      <c r="B227" s="86"/>
      <c r="C227" s="82" t="s">
        <v>457</v>
      </c>
      <c r="D227" s="80">
        <f>SUM(D228:D229)</f>
        <v>350</v>
      </c>
      <c r="E227" s="35"/>
      <c r="H227" s="41"/>
      <c r="I227" s="40"/>
      <c r="J227" s="42"/>
      <c r="K227" s="42"/>
      <c r="L227" s="43"/>
    </row>
    <row r="228" spans="1:12" ht="19.5" customHeight="1">
      <c r="A228" s="71"/>
      <c r="B228" s="86"/>
      <c r="C228" s="82" t="s">
        <v>458</v>
      </c>
      <c r="D228" s="80">
        <v>50</v>
      </c>
      <c r="E228" s="35"/>
      <c r="H228" s="41"/>
      <c r="I228" s="40"/>
      <c r="J228" s="42"/>
      <c r="K228" s="42"/>
      <c r="L228" s="43"/>
    </row>
    <row r="229" spans="1:12" ht="19.5" customHeight="1">
      <c r="A229" s="71"/>
      <c r="B229" s="86"/>
      <c r="C229" s="82" t="s">
        <v>459</v>
      </c>
      <c r="D229" s="80">
        <v>300</v>
      </c>
      <c r="E229" s="35"/>
      <c r="H229" s="41"/>
      <c r="I229" s="40"/>
      <c r="J229" s="42"/>
      <c r="K229" s="42"/>
      <c r="L229" s="43"/>
    </row>
    <row r="230" spans="1:12" ht="19.5" customHeight="1">
      <c r="A230" s="71"/>
      <c r="B230" s="86"/>
      <c r="C230" s="82" t="s">
        <v>460</v>
      </c>
      <c r="D230" s="80">
        <f>SUM(D231:D234)</f>
        <v>278</v>
      </c>
      <c r="E230" s="35"/>
      <c r="H230" s="41"/>
      <c r="I230" s="40"/>
      <c r="J230" s="42"/>
      <c r="K230" s="42"/>
      <c r="L230" s="43"/>
    </row>
    <row r="231" spans="1:12" ht="19.5" customHeight="1">
      <c r="A231" s="71"/>
      <c r="B231" s="86"/>
      <c r="C231" s="82" t="s">
        <v>461</v>
      </c>
      <c r="D231" s="80">
        <v>161</v>
      </c>
      <c r="E231" s="35"/>
      <c r="H231" s="41"/>
      <c r="I231" s="40"/>
      <c r="J231" s="42"/>
      <c r="K231" s="42"/>
      <c r="L231" s="43"/>
    </row>
    <row r="232" spans="1:12" ht="19.5" customHeight="1">
      <c r="A232" s="71"/>
      <c r="B232" s="86"/>
      <c r="C232" s="82" t="s">
        <v>347</v>
      </c>
      <c r="D232" s="80">
        <v>55</v>
      </c>
      <c r="E232" s="35"/>
      <c r="H232" s="41"/>
      <c r="I232" s="40"/>
      <c r="J232" s="42"/>
      <c r="K232" s="42"/>
      <c r="L232" s="43"/>
    </row>
    <row r="233" spans="1:12" ht="19.5" customHeight="1">
      <c r="A233" s="71"/>
      <c r="B233" s="86"/>
      <c r="C233" s="82" t="s">
        <v>462</v>
      </c>
      <c r="D233" s="80">
        <v>18</v>
      </c>
      <c r="E233" s="35"/>
      <c r="H233" s="41"/>
      <c r="I233" s="40"/>
      <c r="J233" s="42"/>
      <c r="K233" s="42"/>
      <c r="L233" s="43"/>
    </row>
    <row r="234" spans="1:12" ht="19.5" customHeight="1">
      <c r="A234" s="71"/>
      <c r="B234" s="86"/>
      <c r="C234" s="82" t="s">
        <v>463</v>
      </c>
      <c r="D234" s="80">
        <v>44</v>
      </c>
      <c r="E234" s="35"/>
      <c r="H234" s="41"/>
      <c r="I234" s="40"/>
      <c r="J234" s="42"/>
      <c r="K234" s="42"/>
      <c r="L234" s="43"/>
    </row>
    <row r="235" spans="1:12" ht="19.5" customHeight="1">
      <c r="A235" s="71"/>
      <c r="B235" s="86"/>
      <c r="C235" s="82" t="s">
        <v>464</v>
      </c>
      <c r="D235" s="80">
        <f>SUM(D236:D238)</f>
        <v>386</v>
      </c>
      <c r="E235" s="35"/>
      <c r="H235" s="41"/>
      <c r="I235" s="40"/>
      <c r="J235" s="42"/>
      <c r="K235" s="42"/>
      <c r="L235" s="43"/>
    </row>
    <row r="236" spans="1:12" ht="19.5" customHeight="1">
      <c r="A236" s="71"/>
      <c r="B236" s="86"/>
      <c r="C236" s="82" t="s">
        <v>465</v>
      </c>
      <c r="D236" s="80">
        <v>144</v>
      </c>
      <c r="E236" s="35"/>
      <c r="H236" s="41"/>
      <c r="I236" s="40"/>
      <c r="J236" s="42"/>
      <c r="K236" s="42"/>
      <c r="L236" s="43"/>
    </row>
    <row r="237" spans="1:12" ht="19.5" customHeight="1">
      <c r="A237" s="71"/>
      <c r="B237" s="86"/>
      <c r="C237" s="82" t="s">
        <v>466</v>
      </c>
      <c r="D237" s="80">
        <v>90</v>
      </c>
      <c r="E237" s="35"/>
      <c r="H237" s="41"/>
      <c r="I237" s="40"/>
      <c r="J237" s="42"/>
      <c r="K237" s="42"/>
      <c r="L237" s="43"/>
    </row>
    <row r="238" spans="1:12" ht="19.5" customHeight="1">
      <c r="A238" s="71"/>
      <c r="B238" s="86"/>
      <c r="C238" s="82" t="s">
        <v>467</v>
      </c>
      <c r="D238" s="80">
        <v>152</v>
      </c>
      <c r="E238" s="35"/>
      <c r="H238" s="41"/>
      <c r="I238" s="40"/>
      <c r="J238" s="42"/>
      <c r="K238" s="42"/>
      <c r="L238" s="43"/>
    </row>
    <row r="239" spans="1:12" ht="19.5" customHeight="1">
      <c r="A239" s="71"/>
      <c r="B239" s="86"/>
      <c r="C239" s="82" t="s">
        <v>468</v>
      </c>
      <c r="D239" s="80">
        <f>SUM(D240)</f>
        <v>18</v>
      </c>
      <c r="E239" s="35"/>
      <c r="H239" s="41"/>
      <c r="I239" s="40"/>
      <c r="J239" s="42"/>
      <c r="K239" s="42"/>
      <c r="L239" s="43"/>
    </row>
    <row r="240" spans="1:12" ht="19.5" customHeight="1">
      <c r="A240" s="71"/>
      <c r="B240" s="86"/>
      <c r="C240" s="82" t="s">
        <v>469</v>
      </c>
      <c r="D240" s="80">
        <v>18</v>
      </c>
      <c r="E240" s="35"/>
      <c r="H240" s="41"/>
      <c r="I240" s="40"/>
      <c r="J240" s="42"/>
      <c r="K240" s="42"/>
      <c r="L240" s="43"/>
    </row>
    <row r="241" spans="1:12" ht="19.5" customHeight="1">
      <c r="A241" s="71"/>
      <c r="B241" s="86"/>
      <c r="C241" s="82" t="s">
        <v>470</v>
      </c>
      <c r="D241" s="80">
        <f>SUM(D242)</f>
        <v>96</v>
      </c>
      <c r="E241" s="35"/>
      <c r="H241" s="41"/>
      <c r="I241" s="40"/>
      <c r="J241" s="42"/>
      <c r="K241" s="42"/>
      <c r="L241" s="43"/>
    </row>
    <row r="242" spans="1:12" ht="19.5" customHeight="1">
      <c r="A242" s="71"/>
      <c r="B242" s="86"/>
      <c r="C242" s="82" t="s">
        <v>348</v>
      </c>
      <c r="D242" s="80">
        <v>96</v>
      </c>
      <c r="E242" s="35"/>
      <c r="H242" s="41"/>
      <c r="I242" s="40"/>
      <c r="J242" s="42"/>
      <c r="K242" s="42"/>
      <c r="L242" s="43"/>
    </row>
    <row r="243" spans="1:12" ht="19.5" customHeight="1">
      <c r="A243" s="71"/>
      <c r="B243" s="86"/>
      <c r="C243" s="82" t="s">
        <v>471</v>
      </c>
      <c r="D243" s="80">
        <f>SUM(D244+D251+D253+D246+D248)</f>
        <v>6251</v>
      </c>
      <c r="E243" s="35"/>
      <c r="G243" s="54"/>
      <c r="H243" s="41"/>
      <c r="I243" s="40"/>
      <c r="J243" s="42"/>
      <c r="K243" s="42"/>
      <c r="L243" s="43"/>
    </row>
    <row r="244" spans="1:12" ht="19.5" customHeight="1">
      <c r="A244" s="71"/>
      <c r="B244" s="86"/>
      <c r="C244" s="82" t="s">
        <v>213</v>
      </c>
      <c r="D244" s="80">
        <f>SUM(D245)</f>
        <v>2911</v>
      </c>
      <c r="E244" s="35"/>
      <c r="G244" s="54"/>
      <c r="H244" s="41"/>
      <c r="I244" s="40"/>
      <c r="J244" s="42"/>
      <c r="K244" s="42"/>
      <c r="L244" s="43"/>
    </row>
    <row r="245" spans="1:12" ht="19.5" customHeight="1">
      <c r="A245" s="71"/>
      <c r="B245" s="86"/>
      <c r="C245" s="82" t="s">
        <v>214</v>
      </c>
      <c r="D245" s="80">
        <v>2911</v>
      </c>
      <c r="E245" s="35"/>
      <c r="H245" s="41"/>
      <c r="I245" s="40"/>
      <c r="J245" s="42"/>
      <c r="K245" s="42"/>
      <c r="L245" s="43"/>
    </row>
    <row r="246" spans="1:12" ht="19.5" customHeight="1">
      <c r="A246" s="71"/>
      <c r="B246" s="86"/>
      <c r="C246" s="82" t="s">
        <v>472</v>
      </c>
      <c r="D246" s="80">
        <f>SUM(D247)</f>
        <v>470</v>
      </c>
      <c r="E246" s="35"/>
      <c r="H246" s="41"/>
      <c r="I246" s="40"/>
      <c r="J246" s="42"/>
      <c r="K246" s="42"/>
      <c r="L246" s="43"/>
    </row>
    <row r="247" spans="1:12" ht="19.5" customHeight="1">
      <c r="A247" s="71"/>
      <c r="B247" s="86"/>
      <c r="C247" s="82" t="s">
        <v>473</v>
      </c>
      <c r="D247" s="80">
        <v>470</v>
      </c>
      <c r="E247" s="35"/>
      <c r="H247" s="41"/>
      <c r="I247" s="40"/>
      <c r="J247" s="42"/>
      <c r="K247" s="42"/>
      <c r="L247" s="43"/>
    </row>
    <row r="248" spans="1:12" ht="19.5" customHeight="1">
      <c r="A248" s="71"/>
      <c r="B248" s="86"/>
      <c r="C248" s="82" t="s">
        <v>474</v>
      </c>
      <c r="D248" s="80">
        <f>SUM(D249:D250)</f>
        <v>2650</v>
      </c>
      <c r="E248" s="35"/>
      <c r="H248" s="41"/>
      <c r="I248" s="40"/>
      <c r="J248" s="42"/>
      <c r="K248" s="42"/>
      <c r="L248" s="43"/>
    </row>
    <row r="249" spans="1:12" ht="19.5" customHeight="1">
      <c r="A249" s="71"/>
      <c r="B249" s="86"/>
      <c r="C249" s="82" t="s">
        <v>475</v>
      </c>
      <c r="D249" s="80">
        <v>35</v>
      </c>
      <c r="E249" s="35"/>
      <c r="H249" s="41"/>
      <c r="I249" s="40"/>
      <c r="J249" s="42"/>
      <c r="K249" s="42"/>
      <c r="L249" s="43"/>
    </row>
    <row r="250" spans="1:12" ht="19.5" customHeight="1">
      <c r="A250" s="71"/>
      <c r="B250" s="86"/>
      <c r="C250" s="82" t="s">
        <v>476</v>
      </c>
      <c r="D250" s="80">
        <v>2615</v>
      </c>
      <c r="E250" s="35"/>
      <c r="H250" s="41"/>
      <c r="I250" s="40"/>
      <c r="J250" s="42"/>
      <c r="K250" s="42"/>
      <c r="L250" s="43"/>
    </row>
    <row r="251" spans="1:12" ht="19.5" customHeight="1">
      <c r="A251" s="71"/>
      <c r="B251" s="86"/>
      <c r="C251" s="82" t="s">
        <v>477</v>
      </c>
      <c r="D251" s="80">
        <f>SUM(D252)</f>
        <v>180</v>
      </c>
      <c r="E251" s="35"/>
      <c r="H251" s="41"/>
      <c r="I251" s="40"/>
      <c r="J251" s="42"/>
      <c r="K251" s="42"/>
      <c r="L251" s="43"/>
    </row>
    <row r="252" spans="1:12" ht="19.5" customHeight="1">
      <c r="A252" s="71"/>
      <c r="B252" s="86"/>
      <c r="C252" s="82" t="s">
        <v>313</v>
      </c>
      <c r="D252" s="80">
        <v>180</v>
      </c>
      <c r="E252" s="35"/>
      <c r="H252" s="41"/>
      <c r="I252" s="40"/>
      <c r="J252" s="42"/>
      <c r="K252" s="42"/>
      <c r="L252" s="43"/>
    </row>
    <row r="253" spans="1:12" ht="19.5" customHeight="1">
      <c r="A253" s="71"/>
      <c r="B253" s="86"/>
      <c r="C253" s="82" t="s">
        <v>478</v>
      </c>
      <c r="D253" s="80">
        <f>SUM(D254)</f>
        <v>40</v>
      </c>
      <c r="E253" s="35"/>
      <c r="G253" s="54"/>
      <c r="H253" s="41"/>
      <c r="I253" s="40"/>
      <c r="J253" s="42"/>
      <c r="K253" s="42"/>
      <c r="L253" s="43"/>
    </row>
    <row r="254" spans="1:12" ht="19.5" customHeight="1">
      <c r="A254" s="71"/>
      <c r="B254" s="86"/>
      <c r="C254" s="82" t="s">
        <v>479</v>
      </c>
      <c r="D254" s="80">
        <v>40</v>
      </c>
      <c r="E254" s="35"/>
      <c r="G254" s="54"/>
      <c r="H254" s="41"/>
      <c r="I254" s="40"/>
      <c r="J254" s="42"/>
      <c r="K254" s="42"/>
      <c r="L254" s="43"/>
    </row>
    <row r="255" spans="1:12" ht="19.5" customHeight="1">
      <c r="A255" s="71"/>
      <c r="B255" s="86"/>
      <c r="C255" s="82" t="s">
        <v>480</v>
      </c>
      <c r="D255" s="80">
        <f>SUM(D256+D270+D280+D289+D298+D295+D303+D300)</f>
        <v>33523</v>
      </c>
      <c r="E255" s="35"/>
      <c r="G255" s="54"/>
      <c r="H255" s="41"/>
      <c r="I255" s="40"/>
      <c r="J255" s="42"/>
      <c r="K255" s="42"/>
      <c r="L255" s="43"/>
    </row>
    <row r="256" spans="1:12" ht="19.5" customHeight="1">
      <c r="A256" s="71"/>
      <c r="B256" s="86"/>
      <c r="C256" s="82" t="s">
        <v>481</v>
      </c>
      <c r="D256" s="80">
        <f>SUM(D257:D269)</f>
        <v>11776</v>
      </c>
      <c r="E256" s="35"/>
      <c r="G256" s="54"/>
      <c r="H256" s="41"/>
      <c r="I256" s="40"/>
      <c r="J256" s="42"/>
      <c r="K256" s="42"/>
      <c r="L256" s="43"/>
    </row>
    <row r="257" spans="1:12" ht="19.5" customHeight="1">
      <c r="A257" s="71"/>
      <c r="B257" s="86"/>
      <c r="C257" s="82" t="s">
        <v>215</v>
      </c>
      <c r="D257" s="80">
        <v>1458</v>
      </c>
      <c r="E257" s="35"/>
      <c r="G257" s="54"/>
      <c r="H257" s="41"/>
      <c r="I257" s="40"/>
      <c r="J257" s="42"/>
      <c r="K257" s="42"/>
      <c r="L257" s="43"/>
    </row>
    <row r="258" spans="1:12" ht="19.5" customHeight="1">
      <c r="A258" s="71"/>
      <c r="B258" s="86"/>
      <c r="C258" s="82" t="s">
        <v>216</v>
      </c>
      <c r="D258" s="80">
        <v>1699</v>
      </c>
      <c r="E258" s="35"/>
      <c r="G258" s="54"/>
      <c r="H258" s="41"/>
      <c r="I258" s="40"/>
      <c r="J258" s="42"/>
      <c r="K258" s="42"/>
      <c r="L258" s="43"/>
    </row>
    <row r="259" spans="1:12" ht="19.5" customHeight="1">
      <c r="A259" s="71"/>
      <c r="B259" s="86"/>
      <c r="C259" s="82" t="s">
        <v>482</v>
      </c>
      <c r="D259" s="80">
        <v>368</v>
      </c>
      <c r="E259" s="35"/>
      <c r="G259" s="54"/>
      <c r="H259" s="41"/>
      <c r="I259" s="40"/>
      <c r="J259" s="42"/>
      <c r="K259" s="42"/>
      <c r="L259" s="43"/>
    </row>
    <row r="260" spans="1:12" ht="19.5" customHeight="1">
      <c r="A260" s="71"/>
      <c r="B260" s="86"/>
      <c r="C260" s="82" t="s">
        <v>217</v>
      </c>
      <c r="D260" s="80">
        <v>210</v>
      </c>
      <c r="E260" s="35"/>
      <c r="G260" s="54"/>
      <c r="H260" s="41"/>
      <c r="I260" s="40"/>
      <c r="J260" s="42"/>
      <c r="K260" s="42"/>
      <c r="L260" s="43"/>
    </row>
    <row r="261" spans="1:12" ht="19.5" customHeight="1">
      <c r="A261" s="71"/>
      <c r="B261" s="86"/>
      <c r="C261" s="82" t="s">
        <v>483</v>
      </c>
      <c r="D261" s="80">
        <v>240</v>
      </c>
      <c r="E261" s="35"/>
      <c r="G261" s="54"/>
      <c r="H261" s="41"/>
      <c r="I261" s="40"/>
      <c r="J261" s="42"/>
      <c r="K261" s="42"/>
      <c r="L261" s="43"/>
    </row>
    <row r="262" spans="1:12" ht="19.5" customHeight="1">
      <c r="A262" s="71"/>
      <c r="B262" s="86"/>
      <c r="C262" s="82" t="s">
        <v>484</v>
      </c>
      <c r="D262" s="80">
        <v>238</v>
      </c>
      <c r="E262" s="35"/>
      <c r="G262" s="54"/>
      <c r="H262" s="41"/>
      <c r="I262" s="40"/>
      <c r="J262" s="42"/>
      <c r="K262" s="42"/>
      <c r="L262" s="43"/>
    </row>
    <row r="263" spans="1:12" ht="19.5" customHeight="1">
      <c r="A263" s="71"/>
      <c r="B263" s="86"/>
      <c r="C263" s="82" t="s">
        <v>485</v>
      </c>
      <c r="D263" s="80">
        <v>1648</v>
      </c>
      <c r="E263" s="35"/>
      <c r="G263" s="54"/>
      <c r="H263" s="41"/>
      <c r="I263" s="40"/>
      <c r="J263" s="42"/>
      <c r="K263" s="42"/>
      <c r="L263" s="43"/>
    </row>
    <row r="264" spans="1:12" ht="19.5" customHeight="1">
      <c r="A264" s="71"/>
      <c r="B264" s="86"/>
      <c r="C264" s="82" t="s">
        <v>486</v>
      </c>
      <c r="D264" s="80">
        <v>20</v>
      </c>
      <c r="E264" s="35"/>
      <c r="G264" s="54"/>
      <c r="H264" s="41"/>
      <c r="I264" s="40"/>
      <c r="J264" s="42"/>
      <c r="K264" s="42"/>
      <c r="L264" s="43"/>
    </row>
    <row r="265" spans="1:12" ht="19.5" customHeight="1">
      <c r="A265" s="71"/>
      <c r="B265" s="86"/>
      <c r="C265" s="82" t="s">
        <v>487</v>
      </c>
      <c r="D265" s="80">
        <v>4</v>
      </c>
      <c r="E265" s="35"/>
      <c r="G265" s="54"/>
      <c r="H265" s="41"/>
      <c r="I265" s="40"/>
      <c r="J265" s="42"/>
      <c r="K265" s="42"/>
      <c r="L265" s="43"/>
    </row>
    <row r="266" spans="1:12" ht="19.5" customHeight="1">
      <c r="A266" s="71"/>
      <c r="B266" s="86"/>
      <c r="C266" s="82" t="s">
        <v>488</v>
      </c>
      <c r="D266" s="80">
        <v>5480</v>
      </c>
      <c r="E266" s="35"/>
      <c r="G266" s="54"/>
      <c r="H266" s="41"/>
      <c r="I266" s="40"/>
      <c r="J266" s="42"/>
      <c r="K266" s="42"/>
      <c r="L266" s="43"/>
    </row>
    <row r="267" spans="1:12" ht="19.5" customHeight="1">
      <c r="A267" s="71"/>
      <c r="B267" s="86"/>
      <c r="C267" s="82" t="s">
        <v>489</v>
      </c>
      <c r="D267" s="80">
        <v>166</v>
      </c>
      <c r="E267" s="35"/>
      <c r="G267" s="54"/>
      <c r="H267" s="41"/>
      <c r="I267" s="40"/>
      <c r="J267" s="42"/>
      <c r="K267" s="42"/>
      <c r="L267" s="43"/>
    </row>
    <row r="268" spans="1:12" ht="19.5" customHeight="1">
      <c r="A268" s="71"/>
      <c r="B268" s="86"/>
      <c r="C268" s="82" t="s">
        <v>490</v>
      </c>
      <c r="D268" s="80">
        <v>18</v>
      </c>
      <c r="E268" s="35"/>
      <c r="G268" s="54"/>
      <c r="H268" s="41"/>
      <c r="I268" s="40"/>
      <c r="J268" s="42"/>
      <c r="K268" s="42"/>
      <c r="L268" s="43"/>
    </row>
    <row r="269" spans="1:12" ht="19.5" customHeight="1">
      <c r="A269" s="71"/>
      <c r="B269" s="86"/>
      <c r="C269" s="82" t="s">
        <v>491</v>
      </c>
      <c r="D269" s="80">
        <v>227</v>
      </c>
      <c r="E269" s="35"/>
      <c r="G269" s="54"/>
      <c r="H269" s="41"/>
      <c r="I269" s="40"/>
      <c r="J269" s="42"/>
      <c r="K269" s="42"/>
      <c r="L269" s="43"/>
    </row>
    <row r="270" spans="1:12" ht="19.5" customHeight="1">
      <c r="A270" s="71"/>
      <c r="B270" s="86"/>
      <c r="C270" s="82" t="s">
        <v>218</v>
      </c>
      <c r="D270" s="80">
        <f>SUM(D271:D279)</f>
        <v>1692</v>
      </c>
      <c r="E270" s="35"/>
      <c r="G270" s="54"/>
      <c r="H270" s="41"/>
      <c r="I270" s="40"/>
      <c r="J270" s="42"/>
      <c r="K270" s="42"/>
      <c r="L270" s="43"/>
    </row>
    <row r="271" spans="1:12" ht="19.5" customHeight="1">
      <c r="A271" s="71"/>
      <c r="B271" s="86"/>
      <c r="C271" s="82" t="s">
        <v>219</v>
      </c>
      <c r="D271" s="80">
        <v>28</v>
      </c>
      <c r="E271" s="35"/>
      <c r="H271" s="41"/>
      <c r="I271" s="40"/>
      <c r="J271" s="42"/>
      <c r="K271" s="42"/>
      <c r="L271" s="43"/>
    </row>
    <row r="272" spans="1:12" ht="19.5" customHeight="1">
      <c r="A272" s="71"/>
      <c r="B272" s="86"/>
      <c r="C272" s="82" t="s">
        <v>220</v>
      </c>
      <c r="D272" s="80">
        <v>907</v>
      </c>
      <c r="E272" s="35"/>
      <c r="G272" s="54"/>
      <c r="H272" s="41"/>
      <c r="I272" s="40"/>
      <c r="J272" s="42"/>
      <c r="K272" s="42"/>
      <c r="L272" s="43"/>
    </row>
    <row r="273" spans="1:12" ht="19.5" customHeight="1">
      <c r="A273" s="71"/>
      <c r="B273" s="86"/>
      <c r="C273" s="82" t="s">
        <v>492</v>
      </c>
      <c r="D273" s="80">
        <v>182</v>
      </c>
      <c r="E273" s="35"/>
      <c r="G273" s="54"/>
      <c r="H273" s="41"/>
      <c r="I273" s="40"/>
      <c r="J273" s="42"/>
      <c r="K273" s="42"/>
      <c r="L273" s="43"/>
    </row>
    <row r="274" spans="1:12" ht="19.5" customHeight="1">
      <c r="A274" s="71"/>
      <c r="B274" s="86"/>
      <c r="C274" s="82" t="s">
        <v>493</v>
      </c>
      <c r="D274" s="80">
        <v>10</v>
      </c>
      <c r="E274" s="35"/>
      <c r="G274" s="54"/>
      <c r="H274" s="41"/>
      <c r="I274" s="40"/>
      <c r="J274" s="42"/>
      <c r="K274" s="42"/>
      <c r="L274" s="43"/>
    </row>
    <row r="275" spans="1:12" ht="19.5" customHeight="1">
      <c r="A275" s="71"/>
      <c r="B275" s="86"/>
      <c r="C275" s="82" t="s">
        <v>494</v>
      </c>
      <c r="D275" s="80">
        <v>124</v>
      </c>
      <c r="E275" s="35"/>
      <c r="G275" s="54"/>
      <c r="H275" s="41"/>
      <c r="I275" s="40"/>
      <c r="J275" s="42"/>
      <c r="K275" s="42"/>
      <c r="L275" s="43"/>
    </row>
    <row r="276" spans="1:12" ht="19.5" customHeight="1">
      <c r="A276" s="71"/>
      <c r="B276" s="86"/>
      <c r="C276" s="82" t="s">
        <v>495</v>
      </c>
      <c r="D276" s="80">
        <v>30</v>
      </c>
      <c r="E276" s="35"/>
      <c r="G276" s="54"/>
      <c r="H276" s="41"/>
      <c r="I276" s="40"/>
      <c r="J276" s="42"/>
      <c r="K276" s="42"/>
      <c r="L276" s="43"/>
    </row>
    <row r="277" spans="1:12" ht="19.5" customHeight="1">
      <c r="A277" s="71"/>
      <c r="B277" s="86"/>
      <c r="C277" s="82" t="s">
        <v>496</v>
      </c>
      <c r="D277" s="80">
        <v>12</v>
      </c>
      <c r="E277" s="35"/>
      <c r="G277" s="54"/>
      <c r="H277" s="41"/>
      <c r="I277" s="40"/>
      <c r="J277" s="42"/>
      <c r="K277" s="42"/>
      <c r="L277" s="43"/>
    </row>
    <row r="278" spans="1:12" ht="19.5" customHeight="1">
      <c r="A278" s="71"/>
      <c r="B278" s="86"/>
      <c r="C278" s="82" t="s">
        <v>497</v>
      </c>
      <c r="D278" s="80">
        <v>393</v>
      </c>
      <c r="E278" s="35"/>
      <c r="G278" s="54"/>
      <c r="H278" s="41"/>
      <c r="I278" s="40"/>
      <c r="J278" s="42"/>
      <c r="K278" s="42"/>
      <c r="L278" s="43"/>
    </row>
    <row r="279" spans="1:12" ht="19.5" customHeight="1">
      <c r="A279" s="71"/>
      <c r="B279" s="86"/>
      <c r="C279" s="82" t="s">
        <v>498</v>
      </c>
      <c r="D279" s="80">
        <v>6</v>
      </c>
      <c r="E279" s="35"/>
      <c r="G279" s="54"/>
      <c r="H279" s="41"/>
      <c r="I279" s="40"/>
      <c r="J279" s="42"/>
      <c r="K279" s="42"/>
      <c r="L279" s="43"/>
    </row>
    <row r="280" spans="1:12" ht="19.5" customHeight="1">
      <c r="A280" s="71"/>
      <c r="B280" s="86"/>
      <c r="C280" s="82" t="s">
        <v>221</v>
      </c>
      <c r="D280" s="80">
        <f>SUM(D281:D288)</f>
        <v>4621</v>
      </c>
      <c r="E280" s="35"/>
      <c r="G280" s="54"/>
      <c r="H280" s="41"/>
      <c r="I280" s="40"/>
      <c r="J280" s="42"/>
      <c r="K280" s="42"/>
      <c r="L280" s="43"/>
    </row>
    <row r="281" spans="1:12" ht="19.5" customHeight="1">
      <c r="A281" s="71"/>
      <c r="B281" s="86"/>
      <c r="C281" s="82" t="s">
        <v>222</v>
      </c>
      <c r="D281" s="80">
        <v>345</v>
      </c>
      <c r="E281" s="35"/>
      <c r="H281" s="41"/>
      <c r="I281" s="40"/>
      <c r="J281" s="42"/>
      <c r="K281" s="42"/>
      <c r="L281" s="43"/>
    </row>
    <row r="282" spans="1:12" ht="19.5" customHeight="1">
      <c r="A282" s="71"/>
      <c r="B282" s="86"/>
      <c r="C282" s="82" t="s">
        <v>499</v>
      </c>
      <c r="D282" s="80">
        <v>51</v>
      </c>
      <c r="E282" s="35"/>
      <c r="H282" s="41"/>
      <c r="I282" s="40"/>
      <c r="J282" s="42"/>
      <c r="K282" s="42"/>
      <c r="L282" s="43"/>
    </row>
    <row r="283" spans="1:12" ht="19.5" customHeight="1">
      <c r="A283" s="71"/>
      <c r="B283" s="86"/>
      <c r="C283" s="82" t="s">
        <v>500</v>
      </c>
      <c r="D283" s="80">
        <v>2242</v>
      </c>
      <c r="E283" s="35"/>
      <c r="H283" s="41"/>
      <c r="I283" s="40"/>
      <c r="J283" s="42"/>
      <c r="K283" s="42"/>
      <c r="L283" s="43"/>
    </row>
    <row r="284" spans="1:12" ht="19.5" customHeight="1">
      <c r="A284" s="71"/>
      <c r="B284" s="86"/>
      <c r="C284" s="82" t="s">
        <v>501</v>
      </c>
      <c r="D284" s="80">
        <v>63</v>
      </c>
      <c r="E284" s="35"/>
      <c r="G284" s="54"/>
      <c r="H284" s="41"/>
      <c r="I284" s="40"/>
      <c r="J284" s="42"/>
      <c r="K284" s="42"/>
      <c r="L284" s="43"/>
    </row>
    <row r="285" spans="1:12" ht="19.5" customHeight="1">
      <c r="A285" s="71"/>
      <c r="B285" s="86"/>
      <c r="C285" s="82" t="s">
        <v>502</v>
      </c>
      <c r="D285" s="80">
        <v>190</v>
      </c>
      <c r="E285" s="35"/>
      <c r="G285" s="54"/>
      <c r="H285" s="41"/>
      <c r="I285" s="40"/>
      <c r="J285" s="42"/>
      <c r="K285" s="42"/>
      <c r="L285" s="43"/>
    </row>
    <row r="286" spans="1:12" ht="19.5" customHeight="1">
      <c r="A286" s="71"/>
      <c r="B286" s="86"/>
      <c r="C286" s="82" t="s">
        <v>503</v>
      </c>
      <c r="D286" s="80">
        <v>1610</v>
      </c>
      <c r="E286" s="35"/>
      <c r="G286" s="54"/>
      <c r="H286" s="41"/>
      <c r="I286" s="40"/>
      <c r="J286" s="42"/>
      <c r="K286" s="42"/>
      <c r="L286" s="43"/>
    </row>
    <row r="287" spans="1:12" ht="19.5" customHeight="1">
      <c r="A287" s="71"/>
      <c r="B287" s="86"/>
      <c r="C287" s="82" t="s">
        <v>504</v>
      </c>
      <c r="D287" s="80">
        <v>20</v>
      </c>
      <c r="E287" s="35"/>
      <c r="G287" s="54"/>
      <c r="H287" s="41"/>
      <c r="I287" s="40"/>
      <c r="J287" s="42"/>
      <c r="K287" s="42"/>
      <c r="L287" s="43"/>
    </row>
    <row r="288" spans="1:12" ht="19.5" customHeight="1">
      <c r="A288" s="71"/>
      <c r="B288" s="86"/>
      <c r="C288" s="82" t="s">
        <v>505</v>
      </c>
      <c r="D288" s="80">
        <v>100</v>
      </c>
      <c r="E288" s="35"/>
      <c r="G288" s="54"/>
      <c r="H288" s="41"/>
      <c r="I288" s="40"/>
      <c r="J288" s="42"/>
      <c r="K288" s="42"/>
      <c r="L288" s="43"/>
    </row>
    <row r="289" spans="1:12" ht="19.5" customHeight="1">
      <c r="A289" s="71"/>
      <c r="B289" s="86"/>
      <c r="C289" s="82" t="s">
        <v>223</v>
      </c>
      <c r="D289" s="80">
        <f>SUM(D290:D294)</f>
        <v>13039</v>
      </c>
      <c r="E289" s="35"/>
      <c r="G289" s="54"/>
      <c r="H289" s="41"/>
      <c r="I289" s="40"/>
      <c r="J289" s="42"/>
      <c r="K289" s="42"/>
      <c r="L289" s="43"/>
    </row>
    <row r="290" spans="1:12" ht="19.5" customHeight="1">
      <c r="A290" s="71"/>
      <c r="B290" s="86"/>
      <c r="C290" s="82" t="s">
        <v>224</v>
      </c>
      <c r="D290" s="80">
        <v>108</v>
      </c>
      <c r="E290" s="35"/>
      <c r="H290" s="41"/>
      <c r="I290" s="40"/>
      <c r="J290" s="42"/>
      <c r="K290" s="42"/>
      <c r="L290" s="43"/>
    </row>
    <row r="291" spans="1:12" ht="19.5" customHeight="1">
      <c r="A291" s="71"/>
      <c r="B291" s="86"/>
      <c r="C291" s="82" t="s">
        <v>506</v>
      </c>
      <c r="D291" s="80">
        <v>10</v>
      </c>
      <c r="E291" s="35"/>
      <c r="H291" s="41"/>
      <c r="I291" s="40"/>
      <c r="J291" s="42"/>
      <c r="K291" s="42"/>
      <c r="L291" s="43"/>
    </row>
    <row r="292" spans="1:12" ht="19.5" customHeight="1">
      <c r="A292" s="71"/>
      <c r="B292" s="86"/>
      <c r="C292" s="82" t="s">
        <v>507</v>
      </c>
      <c r="D292" s="80">
        <v>9203</v>
      </c>
      <c r="E292" s="35"/>
      <c r="H292" s="41"/>
      <c r="I292" s="40"/>
      <c r="J292" s="42"/>
      <c r="K292" s="42"/>
      <c r="L292" s="43"/>
    </row>
    <row r="293" spans="1:12" ht="19.5" customHeight="1">
      <c r="A293" s="71"/>
      <c r="B293" s="86"/>
      <c r="C293" s="82" t="s">
        <v>508</v>
      </c>
      <c r="D293" s="80">
        <v>422</v>
      </c>
      <c r="E293" s="35"/>
      <c r="H293" s="41"/>
      <c r="I293" s="40"/>
      <c r="J293" s="42"/>
      <c r="K293" s="42"/>
      <c r="L293" s="43"/>
    </row>
    <row r="294" spans="1:12" ht="19.5" customHeight="1">
      <c r="A294" s="71"/>
      <c r="B294" s="86"/>
      <c r="C294" s="82" t="s">
        <v>225</v>
      </c>
      <c r="D294" s="80">
        <v>3296</v>
      </c>
      <c r="E294" s="35"/>
      <c r="G294" s="54"/>
      <c r="H294" s="41"/>
      <c r="I294" s="40"/>
      <c r="J294" s="42"/>
      <c r="K294" s="42"/>
      <c r="L294" s="43"/>
    </row>
    <row r="295" spans="1:12" ht="19.5" customHeight="1">
      <c r="A295" s="71"/>
      <c r="B295" s="86"/>
      <c r="C295" s="82" t="s">
        <v>509</v>
      </c>
      <c r="D295" s="80">
        <f>SUM(D296:D297)</f>
        <v>616</v>
      </c>
      <c r="E295" s="35"/>
      <c r="G295" s="54"/>
      <c r="H295" s="41"/>
      <c r="I295" s="40"/>
      <c r="J295" s="42"/>
      <c r="K295" s="42"/>
      <c r="L295" s="43"/>
    </row>
    <row r="296" spans="1:12" ht="19.5" customHeight="1">
      <c r="A296" s="71"/>
      <c r="B296" s="86"/>
      <c r="C296" s="82" t="s">
        <v>510</v>
      </c>
      <c r="D296" s="80">
        <v>562</v>
      </c>
      <c r="E296" s="35"/>
      <c r="G296" s="54"/>
      <c r="H296" s="41"/>
      <c r="I296" s="40"/>
      <c r="J296" s="42"/>
      <c r="K296" s="42"/>
      <c r="L296" s="43"/>
    </row>
    <row r="297" spans="1:12" ht="19.5" customHeight="1">
      <c r="A297" s="71"/>
      <c r="B297" s="86"/>
      <c r="C297" s="82" t="s">
        <v>511</v>
      </c>
      <c r="D297" s="80">
        <v>54</v>
      </c>
      <c r="E297" s="35"/>
      <c r="G297" s="54"/>
      <c r="H297" s="41"/>
      <c r="I297" s="40"/>
      <c r="J297" s="42"/>
      <c r="K297" s="42"/>
      <c r="L297" s="43"/>
    </row>
    <row r="298" spans="1:12" ht="19.5" customHeight="1">
      <c r="A298" s="71"/>
      <c r="B298" s="86"/>
      <c r="C298" s="82" t="s">
        <v>226</v>
      </c>
      <c r="D298" s="80">
        <f>SUM(D299)</f>
        <v>1496</v>
      </c>
      <c r="E298" s="35"/>
      <c r="G298" s="54"/>
      <c r="H298" s="41"/>
      <c r="I298" s="40"/>
      <c r="J298" s="42"/>
      <c r="K298" s="42"/>
      <c r="L298" s="43"/>
    </row>
    <row r="299" spans="1:12" ht="19.5" customHeight="1">
      <c r="A299" s="71"/>
      <c r="B299" s="86"/>
      <c r="C299" s="82" t="s">
        <v>227</v>
      </c>
      <c r="D299" s="80">
        <v>1496</v>
      </c>
      <c r="E299" s="35"/>
      <c r="G299" s="54"/>
      <c r="H299" s="41"/>
      <c r="I299" s="40"/>
      <c r="J299" s="42"/>
      <c r="K299" s="42"/>
      <c r="L299" s="43"/>
    </row>
    <row r="300" spans="1:12" ht="19.5" customHeight="1">
      <c r="A300" s="71"/>
      <c r="B300" s="86"/>
      <c r="C300" s="82" t="s">
        <v>512</v>
      </c>
      <c r="D300" s="80">
        <f>SUM(D301:D302)</f>
        <v>243</v>
      </c>
      <c r="E300" s="35"/>
      <c r="G300" s="54"/>
      <c r="H300" s="41"/>
      <c r="I300" s="40"/>
      <c r="J300" s="42"/>
      <c r="K300" s="42"/>
      <c r="L300" s="43"/>
    </row>
    <row r="301" spans="1:12" ht="19.5" customHeight="1">
      <c r="A301" s="71"/>
      <c r="B301" s="86"/>
      <c r="C301" s="82" t="s">
        <v>513</v>
      </c>
      <c r="D301" s="80">
        <v>1</v>
      </c>
      <c r="E301" s="35"/>
      <c r="G301" s="54"/>
      <c r="H301" s="41"/>
      <c r="I301" s="40"/>
      <c r="J301" s="42"/>
      <c r="K301" s="42"/>
      <c r="L301" s="43"/>
    </row>
    <row r="302" spans="1:12" ht="19.5" customHeight="1">
      <c r="A302" s="71"/>
      <c r="B302" s="86"/>
      <c r="C302" s="82" t="s">
        <v>514</v>
      </c>
      <c r="D302" s="80">
        <v>242</v>
      </c>
      <c r="E302" s="35"/>
      <c r="G302" s="54"/>
      <c r="H302" s="41"/>
      <c r="I302" s="40"/>
      <c r="J302" s="42"/>
      <c r="K302" s="42"/>
      <c r="L302" s="43"/>
    </row>
    <row r="303" spans="1:12" ht="19.5" customHeight="1">
      <c r="A303" s="71"/>
      <c r="B303" s="86"/>
      <c r="C303" s="82" t="s">
        <v>515</v>
      </c>
      <c r="D303" s="80">
        <f>SUM(D304)</f>
        <v>40</v>
      </c>
      <c r="E303" s="35"/>
      <c r="G303" s="54"/>
      <c r="H303" s="41"/>
      <c r="I303" s="40"/>
      <c r="J303" s="42"/>
      <c r="K303" s="42"/>
      <c r="L303" s="43"/>
    </row>
    <row r="304" spans="1:12" ht="19.5" customHeight="1">
      <c r="A304" s="71"/>
      <c r="B304" s="86"/>
      <c r="C304" s="82" t="s">
        <v>516</v>
      </c>
      <c r="D304" s="80">
        <v>40</v>
      </c>
      <c r="E304" s="35"/>
      <c r="G304" s="54"/>
      <c r="H304" s="41"/>
      <c r="I304" s="40"/>
      <c r="J304" s="42"/>
      <c r="K304" s="42"/>
      <c r="L304" s="43"/>
    </row>
    <row r="305" spans="1:12" ht="19.5" customHeight="1">
      <c r="A305" s="71"/>
      <c r="B305" s="86"/>
      <c r="C305" s="82" t="s">
        <v>228</v>
      </c>
      <c r="D305" s="80">
        <f>SUM(D306+D309+D313+D315)</f>
        <v>5961</v>
      </c>
      <c r="E305" s="35"/>
      <c r="G305" s="54"/>
      <c r="H305" s="41"/>
      <c r="I305" s="40"/>
      <c r="J305" s="42"/>
      <c r="K305" s="42"/>
      <c r="L305" s="43"/>
    </row>
    <row r="306" spans="1:12" ht="19.5" customHeight="1">
      <c r="A306" s="71"/>
      <c r="B306" s="86"/>
      <c r="C306" s="82" t="s">
        <v>229</v>
      </c>
      <c r="D306" s="80">
        <f>SUM(D307:D308)</f>
        <v>2360</v>
      </c>
      <c r="E306" s="35"/>
      <c r="G306" s="54"/>
      <c r="H306" s="41"/>
      <c r="I306" s="40"/>
      <c r="J306" s="42"/>
      <c r="K306" s="42"/>
      <c r="L306" s="43"/>
    </row>
    <row r="307" spans="1:12" ht="19.5" customHeight="1">
      <c r="A307" s="71"/>
      <c r="B307" s="86"/>
      <c r="C307" s="82" t="s">
        <v>351</v>
      </c>
      <c r="D307" s="80">
        <v>2230</v>
      </c>
      <c r="E307" s="35"/>
      <c r="H307" s="41"/>
      <c r="I307" s="40"/>
      <c r="J307" s="42"/>
      <c r="K307" s="42"/>
      <c r="L307" s="43"/>
    </row>
    <row r="308" spans="1:12" ht="19.5" customHeight="1">
      <c r="A308" s="71"/>
      <c r="B308" s="86"/>
      <c r="C308" s="82" t="s">
        <v>352</v>
      </c>
      <c r="D308" s="80">
        <v>130</v>
      </c>
      <c r="E308" s="35"/>
      <c r="G308" s="54"/>
      <c r="H308" s="41"/>
      <c r="I308" s="40"/>
      <c r="J308" s="42"/>
      <c r="K308" s="42"/>
      <c r="L308" s="43"/>
    </row>
    <row r="309" spans="1:12" ht="19.5" customHeight="1">
      <c r="A309" s="71"/>
      <c r="B309" s="86"/>
      <c r="C309" s="82" t="s">
        <v>517</v>
      </c>
      <c r="D309" s="80">
        <f>SUM(D310:D312)</f>
        <v>136</v>
      </c>
      <c r="E309" s="35"/>
      <c r="G309" s="54"/>
      <c r="H309" s="41"/>
      <c r="I309" s="40"/>
      <c r="J309" s="42"/>
      <c r="K309" s="42"/>
      <c r="L309" s="43"/>
    </row>
    <row r="310" spans="1:12" ht="19.5" customHeight="1">
      <c r="A310" s="71"/>
      <c r="B310" s="86"/>
      <c r="C310" s="82" t="s">
        <v>518</v>
      </c>
      <c r="D310" s="80">
        <v>18</v>
      </c>
      <c r="E310" s="35"/>
      <c r="G310" s="54"/>
      <c r="H310" s="41"/>
      <c r="I310" s="40"/>
      <c r="J310" s="42"/>
      <c r="K310" s="42"/>
      <c r="L310" s="43"/>
    </row>
    <row r="311" spans="1:12" ht="19.5" customHeight="1">
      <c r="A311" s="71"/>
      <c r="B311" s="86"/>
      <c r="C311" s="82" t="s">
        <v>519</v>
      </c>
      <c r="D311" s="80">
        <v>8</v>
      </c>
      <c r="E311" s="35"/>
      <c r="G311" s="54"/>
      <c r="H311" s="41"/>
      <c r="I311" s="40"/>
      <c r="J311" s="42"/>
      <c r="K311" s="42"/>
      <c r="L311" s="43"/>
    </row>
    <row r="312" spans="1:12" ht="19.5" customHeight="1">
      <c r="A312" s="71"/>
      <c r="B312" s="86"/>
      <c r="C312" s="82" t="s">
        <v>520</v>
      </c>
      <c r="D312" s="80">
        <v>110</v>
      </c>
      <c r="E312" s="35"/>
      <c r="G312" s="54"/>
      <c r="H312" s="41"/>
      <c r="I312" s="40"/>
      <c r="J312" s="42"/>
      <c r="K312" s="42"/>
      <c r="L312" s="43"/>
    </row>
    <row r="313" spans="1:12" ht="19.5" customHeight="1">
      <c r="A313" s="71"/>
      <c r="B313" s="86"/>
      <c r="C313" s="82" t="s">
        <v>521</v>
      </c>
      <c r="D313" s="80">
        <f>SUM(D314)</f>
        <v>3065</v>
      </c>
      <c r="E313" s="35"/>
      <c r="G313" s="54"/>
      <c r="H313" s="41"/>
      <c r="I313" s="40"/>
      <c r="J313" s="42"/>
      <c r="K313" s="42"/>
      <c r="L313" s="43"/>
    </row>
    <row r="314" spans="1:12" ht="19.5" customHeight="1">
      <c r="A314" s="71"/>
      <c r="B314" s="86"/>
      <c r="C314" s="82" t="s">
        <v>353</v>
      </c>
      <c r="D314" s="80">
        <v>3065</v>
      </c>
      <c r="E314" s="35"/>
      <c r="G314" s="54"/>
      <c r="H314" s="41"/>
      <c r="I314" s="40"/>
      <c r="J314" s="42"/>
      <c r="K314" s="42"/>
      <c r="L314" s="43"/>
    </row>
    <row r="315" spans="1:12" ht="19.5" customHeight="1">
      <c r="A315" s="71"/>
      <c r="B315" s="86"/>
      <c r="C315" s="82" t="s">
        <v>354</v>
      </c>
      <c r="D315" s="80">
        <f>SUM(D316)</f>
        <v>400</v>
      </c>
      <c r="E315" s="35"/>
      <c r="G315" s="54"/>
      <c r="H315" s="41"/>
      <c r="I315" s="40"/>
      <c r="J315" s="42"/>
      <c r="K315" s="42"/>
      <c r="L315" s="43"/>
    </row>
    <row r="316" spans="1:12" ht="19.5" customHeight="1">
      <c r="A316" s="71"/>
      <c r="B316" s="86"/>
      <c r="C316" s="82" t="s">
        <v>522</v>
      </c>
      <c r="D316" s="80">
        <v>400</v>
      </c>
      <c r="E316" s="35"/>
      <c r="G316" s="54"/>
      <c r="H316" s="41"/>
      <c r="I316" s="40"/>
      <c r="J316" s="42"/>
      <c r="K316" s="42"/>
      <c r="L316" s="43"/>
    </row>
    <row r="317" spans="1:12" ht="19.5" customHeight="1">
      <c r="A317" s="71"/>
      <c r="B317" s="86"/>
      <c r="C317" s="82" t="s">
        <v>230</v>
      </c>
      <c r="D317" s="80">
        <f>SUM(D320+D322+D318+D324)</f>
        <v>930</v>
      </c>
      <c r="E317" s="35"/>
      <c r="G317" s="54"/>
      <c r="H317" s="41"/>
      <c r="I317" s="40"/>
      <c r="J317" s="42"/>
      <c r="K317" s="42"/>
      <c r="L317" s="43"/>
    </row>
    <row r="318" spans="1:12" ht="19.5" customHeight="1">
      <c r="A318" s="71"/>
      <c r="B318" s="86"/>
      <c r="C318" s="82" t="s">
        <v>355</v>
      </c>
      <c r="D318" s="80">
        <f>SUM(D319)</f>
        <v>250</v>
      </c>
      <c r="E318" s="35"/>
      <c r="G318" s="54"/>
      <c r="H318" s="41"/>
      <c r="I318" s="40"/>
      <c r="J318" s="42"/>
      <c r="K318" s="42"/>
      <c r="L318" s="43"/>
    </row>
    <row r="319" spans="1:12" ht="19.5" customHeight="1">
      <c r="A319" s="71"/>
      <c r="B319" s="86"/>
      <c r="C319" s="82" t="s">
        <v>523</v>
      </c>
      <c r="D319" s="80">
        <v>250</v>
      </c>
      <c r="E319" s="35"/>
      <c r="G319" s="54"/>
      <c r="H319" s="41"/>
      <c r="I319" s="40"/>
      <c r="J319" s="42"/>
      <c r="K319" s="42"/>
      <c r="L319" s="43"/>
    </row>
    <row r="320" spans="1:12" ht="19.5" customHeight="1">
      <c r="A320" s="71"/>
      <c r="B320" s="86"/>
      <c r="C320" s="82" t="s">
        <v>356</v>
      </c>
      <c r="D320" s="80">
        <f>SUM(D321)</f>
        <v>130</v>
      </c>
      <c r="E320" s="35"/>
      <c r="G320" s="54"/>
      <c r="H320" s="41"/>
      <c r="I320" s="40"/>
      <c r="J320" s="42"/>
      <c r="K320" s="42"/>
      <c r="L320" s="43"/>
    </row>
    <row r="321" spans="1:12" ht="19.5" customHeight="1">
      <c r="A321" s="71"/>
      <c r="B321" s="86"/>
      <c r="C321" s="82" t="s">
        <v>524</v>
      </c>
      <c r="D321" s="80">
        <v>130</v>
      </c>
      <c r="E321" s="35"/>
      <c r="G321" s="54"/>
      <c r="H321" s="41"/>
      <c r="I321" s="40"/>
      <c r="J321" s="42"/>
      <c r="K321" s="42"/>
      <c r="L321" s="43"/>
    </row>
    <row r="322" spans="1:12" ht="19.5" customHeight="1">
      <c r="A322" s="71"/>
      <c r="B322" s="86"/>
      <c r="C322" s="82" t="s">
        <v>231</v>
      </c>
      <c r="D322" s="80">
        <f>SUM(D323)</f>
        <v>136</v>
      </c>
      <c r="E322" s="35"/>
      <c r="G322" s="54"/>
      <c r="H322" s="41"/>
      <c r="I322" s="40"/>
      <c r="J322" s="42"/>
      <c r="K322" s="42"/>
      <c r="L322" s="43"/>
    </row>
    <row r="323" spans="1:12" ht="19.5" customHeight="1">
      <c r="A323" s="71"/>
      <c r="B323" s="86"/>
      <c r="C323" s="82" t="s">
        <v>232</v>
      </c>
      <c r="D323" s="80">
        <v>136</v>
      </c>
      <c r="E323" s="35"/>
      <c r="H323" s="41"/>
      <c r="I323" s="40"/>
      <c r="J323" s="42"/>
      <c r="K323" s="42"/>
      <c r="L323" s="43"/>
    </row>
    <row r="324" spans="1:12" ht="19.5" customHeight="1">
      <c r="A324" s="71"/>
      <c r="B324" s="86"/>
      <c r="C324" s="82" t="s">
        <v>525</v>
      </c>
      <c r="D324" s="80">
        <f>SUM(D325:D327)</f>
        <v>414</v>
      </c>
      <c r="E324" s="35"/>
      <c r="H324" s="41"/>
      <c r="I324" s="40"/>
      <c r="J324" s="42"/>
      <c r="K324" s="42"/>
      <c r="L324" s="43"/>
    </row>
    <row r="325" spans="1:12" ht="19.5" customHeight="1">
      <c r="A325" s="71"/>
      <c r="B325" s="86"/>
      <c r="C325" s="82" t="s">
        <v>526</v>
      </c>
      <c r="D325" s="80">
        <v>49</v>
      </c>
      <c r="E325" s="35"/>
      <c r="H325" s="41"/>
      <c r="I325" s="40"/>
      <c r="J325" s="42"/>
      <c r="K325" s="42"/>
      <c r="L325" s="43"/>
    </row>
    <row r="326" spans="1:12" ht="19.5" customHeight="1">
      <c r="A326" s="71"/>
      <c r="B326" s="86"/>
      <c r="C326" s="82" t="s">
        <v>527</v>
      </c>
      <c r="D326" s="80">
        <v>360</v>
      </c>
      <c r="E326" s="35"/>
      <c r="H326" s="41"/>
      <c r="I326" s="40"/>
      <c r="J326" s="42"/>
      <c r="K326" s="42"/>
      <c r="L326" s="43"/>
    </row>
    <row r="327" spans="1:12" ht="19.5" customHeight="1">
      <c r="A327" s="71"/>
      <c r="B327" s="86"/>
      <c r="C327" s="82" t="s">
        <v>528</v>
      </c>
      <c r="D327" s="80">
        <v>5</v>
      </c>
      <c r="E327" s="35"/>
      <c r="H327" s="41"/>
      <c r="I327" s="40"/>
      <c r="J327" s="42"/>
      <c r="K327" s="42"/>
      <c r="L327" s="43"/>
    </row>
    <row r="328" spans="1:12" ht="19.5" customHeight="1">
      <c r="A328" s="71"/>
      <c r="B328" s="86"/>
      <c r="C328" s="82" t="s">
        <v>529</v>
      </c>
      <c r="D328" s="80">
        <f>SUM(D329+D332)</f>
        <v>1836</v>
      </c>
      <c r="E328" s="35"/>
      <c r="G328" s="54"/>
      <c r="H328" s="41"/>
      <c r="I328" s="40"/>
      <c r="J328" s="42"/>
      <c r="K328" s="42"/>
      <c r="L328" s="43"/>
    </row>
    <row r="329" spans="1:12" ht="19.5" customHeight="1">
      <c r="A329" s="71"/>
      <c r="B329" s="86"/>
      <c r="C329" s="82" t="s">
        <v>233</v>
      </c>
      <c r="D329" s="80">
        <f>SUM(D330:D331)</f>
        <v>374</v>
      </c>
      <c r="E329" s="35"/>
      <c r="G329" s="54"/>
      <c r="H329" s="41"/>
      <c r="I329" s="40"/>
      <c r="J329" s="42"/>
      <c r="K329" s="42"/>
      <c r="L329" s="43"/>
    </row>
    <row r="330" spans="1:12" ht="19.5" customHeight="1">
      <c r="A330" s="71"/>
      <c r="B330" s="86"/>
      <c r="C330" s="82" t="s">
        <v>234</v>
      </c>
      <c r="D330" s="80">
        <v>60</v>
      </c>
      <c r="E330" s="35"/>
      <c r="H330" s="41"/>
      <c r="I330" s="40"/>
      <c r="J330" s="42"/>
      <c r="K330" s="42"/>
      <c r="L330" s="43"/>
    </row>
    <row r="331" spans="1:12" ht="19.5" customHeight="1">
      <c r="A331" s="71"/>
      <c r="B331" s="86"/>
      <c r="C331" s="82" t="s">
        <v>530</v>
      </c>
      <c r="D331" s="80">
        <v>314</v>
      </c>
      <c r="E331" s="35"/>
      <c r="H331" s="41"/>
      <c r="I331" s="40"/>
      <c r="J331" s="42"/>
      <c r="K331" s="42"/>
      <c r="L331" s="43"/>
    </row>
    <row r="332" spans="1:12" ht="19.5" customHeight="1">
      <c r="A332" s="71"/>
      <c r="B332" s="86"/>
      <c r="C332" s="82" t="s">
        <v>235</v>
      </c>
      <c r="D332" s="80">
        <f>SUM(D333:D335)</f>
        <v>1462</v>
      </c>
      <c r="E332" s="35"/>
      <c r="G332" s="54"/>
      <c r="H332" s="41"/>
      <c r="I332" s="40"/>
      <c r="J332" s="42"/>
      <c r="K332" s="42"/>
      <c r="L332" s="43"/>
    </row>
    <row r="333" spans="1:12" ht="19.5" customHeight="1">
      <c r="A333" s="71"/>
      <c r="B333" s="86"/>
      <c r="C333" s="82" t="s">
        <v>236</v>
      </c>
      <c r="D333" s="80">
        <v>410</v>
      </c>
      <c r="E333" s="35"/>
      <c r="H333" s="41"/>
      <c r="I333" s="40"/>
      <c r="J333" s="42"/>
      <c r="K333" s="42"/>
      <c r="L333" s="43"/>
    </row>
    <row r="334" spans="1:12" ht="19.5" customHeight="1">
      <c r="A334" s="71"/>
      <c r="B334" s="86"/>
      <c r="C334" s="82" t="s">
        <v>531</v>
      </c>
      <c r="D334" s="80">
        <v>152</v>
      </c>
      <c r="E334" s="35"/>
      <c r="H334" s="41"/>
      <c r="I334" s="40"/>
      <c r="J334" s="42"/>
      <c r="K334" s="42"/>
      <c r="L334" s="43"/>
    </row>
    <row r="335" spans="1:12" ht="19.5" customHeight="1">
      <c r="A335" s="71"/>
      <c r="B335" s="86"/>
      <c r="C335" s="82" t="s">
        <v>237</v>
      </c>
      <c r="D335" s="80">
        <v>900</v>
      </c>
      <c r="E335" s="35"/>
      <c r="G335" s="54"/>
      <c r="H335" s="41"/>
      <c r="I335" s="40"/>
      <c r="J335" s="42"/>
      <c r="K335" s="42"/>
      <c r="L335" s="43"/>
    </row>
    <row r="336" spans="1:12" ht="19.5" customHeight="1">
      <c r="A336" s="71"/>
      <c r="B336" s="86"/>
      <c r="C336" s="82" t="s">
        <v>238</v>
      </c>
      <c r="D336" s="80">
        <f>SUM(D337+D341+D343)</f>
        <v>2082</v>
      </c>
      <c r="E336" s="35"/>
      <c r="G336" s="54"/>
      <c r="H336" s="41"/>
      <c r="I336" s="40"/>
      <c r="J336" s="42"/>
      <c r="K336" s="42"/>
      <c r="L336" s="43"/>
    </row>
    <row r="337" spans="1:12" ht="19.5" customHeight="1">
      <c r="A337" s="71"/>
      <c r="B337" s="86"/>
      <c r="C337" s="82" t="s">
        <v>239</v>
      </c>
      <c r="D337" s="80">
        <f>SUM(D338:D340)</f>
        <v>2006</v>
      </c>
      <c r="E337" s="35"/>
      <c r="G337" s="54"/>
      <c r="H337" s="41"/>
      <c r="I337" s="40"/>
      <c r="J337" s="42"/>
      <c r="K337" s="42"/>
      <c r="L337" s="43"/>
    </row>
    <row r="338" spans="1:12" ht="19.5" customHeight="1">
      <c r="A338" s="71"/>
      <c r="B338" s="86"/>
      <c r="C338" s="82" t="s">
        <v>240</v>
      </c>
      <c r="D338" s="80">
        <v>1654</v>
      </c>
      <c r="E338" s="35"/>
      <c r="G338" s="54"/>
      <c r="H338" s="41"/>
      <c r="I338" s="40"/>
      <c r="J338" s="42"/>
      <c r="K338" s="42"/>
      <c r="L338" s="43"/>
    </row>
    <row r="339" spans="1:12" ht="19.5" customHeight="1">
      <c r="A339" s="71"/>
      <c r="B339" s="86"/>
      <c r="C339" s="82" t="s">
        <v>532</v>
      </c>
      <c r="D339" s="80">
        <v>300</v>
      </c>
      <c r="E339" s="35"/>
      <c r="G339" s="54"/>
      <c r="H339" s="41"/>
      <c r="I339" s="40"/>
      <c r="J339" s="42"/>
      <c r="K339" s="42"/>
      <c r="L339" s="43"/>
    </row>
    <row r="340" spans="1:12" ht="19.5" customHeight="1">
      <c r="A340" s="71"/>
      <c r="B340" s="86"/>
      <c r="C340" s="82" t="s">
        <v>533</v>
      </c>
      <c r="D340" s="80">
        <v>52</v>
      </c>
      <c r="E340" s="35"/>
      <c r="G340" s="54"/>
      <c r="H340" s="41"/>
      <c r="I340" s="40"/>
      <c r="J340" s="42"/>
      <c r="K340" s="42"/>
      <c r="L340" s="43"/>
    </row>
    <row r="341" spans="1:12" ht="19.5" customHeight="1">
      <c r="A341" s="71"/>
      <c r="B341" s="86"/>
      <c r="C341" s="82" t="s">
        <v>241</v>
      </c>
      <c r="D341" s="80">
        <f>SUM(D342)</f>
        <v>61</v>
      </c>
      <c r="E341" s="35"/>
      <c r="G341" s="54"/>
      <c r="H341" s="41"/>
      <c r="I341" s="40"/>
      <c r="J341" s="42"/>
      <c r="K341" s="42"/>
      <c r="L341" s="43"/>
    </row>
    <row r="342" spans="1:12" ht="19.5" customHeight="1">
      <c r="A342" s="71"/>
      <c r="B342" s="86"/>
      <c r="C342" s="82" t="s">
        <v>534</v>
      </c>
      <c r="D342" s="80">
        <v>61</v>
      </c>
      <c r="E342" s="35"/>
      <c r="H342" s="41"/>
      <c r="I342" s="40"/>
      <c r="J342" s="42"/>
      <c r="K342" s="42"/>
      <c r="L342" s="43"/>
    </row>
    <row r="343" spans="1:12" ht="19.5" customHeight="1">
      <c r="A343" s="71"/>
      <c r="B343" s="86"/>
      <c r="C343" s="82" t="s">
        <v>242</v>
      </c>
      <c r="D343" s="80">
        <f>SUM(D344)</f>
        <v>15</v>
      </c>
      <c r="E343" s="35"/>
      <c r="G343" s="54"/>
      <c r="H343" s="41"/>
      <c r="I343" s="40"/>
      <c r="J343" s="42"/>
      <c r="K343" s="42"/>
      <c r="L343" s="43"/>
    </row>
    <row r="344" spans="1:12" ht="19.5" customHeight="1">
      <c r="A344" s="71"/>
      <c r="B344" s="86"/>
      <c r="C344" s="82" t="s">
        <v>535</v>
      </c>
      <c r="D344" s="80">
        <v>15</v>
      </c>
      <c r="E344" s="35"/>
      <c r="H344" s="41"/>
      <c r="I344" s="40"/>
      <c r="J344" s="42"/>
      <c r="K344" s="42"/>
      <c r="L344" s="43"/>
    </row>
    <row r="345" spans="1:12" ht="19.5" customHeight="1">
      <c r="A345" s="71"/>
      <c r="B345" s="86"/>
      <c r="C345" s="82" t="s">
        <v>536</v>
      </c>
      <c r="D345" s="80">
        <f>SUM(D346)</f>
        <v>25256</v>
      </c>
      <c r="E345" s="35"/>
      <c r="H345" s="41"/>
      <c r="I345" s="40"/>
      <c r="J345" s="42"/>
      <c r="K345" s="42"/>
      <c r="L345" s="43"/>
    </row>
    <row r="346" spans="1:12" ht="19.5" customHeight="1">
      <c r="A346" s="71"/>
      <c r="B346" s="86"/>
      <c r="C346" s="82" t="s">
        <v>537</v>
      </c>
      <c r="D346" s="80">
        <f>SUM(D347:D353)</f>
        <v>25256</v>
      </c>
      <c r="E346" s="35"/>
      <c r="H346" s="41"/>
      <c r="I346" s="40"/>
      <c r="J346" s="42"/>
      <c r="K346" s="42"/>
      <c r="L346" s="43"/>
    </row>
    <row r="347" spans="1:12" ht="19.5" customHeight="1">
      <c r="A347" s="71"/>
      <c r="B347" s="86"/>
      <c r="C347" s="82" t="s">
        <v>538</v>
      </c>
      <c r="D347" s="80">
        <v>11719</v>
      </c>
      <c r="E347" s="35"/>
      <c r="H347" s="41"/>
      <c r="I347" s="40"/>
      <c r="J347" s="42"/>
      <c r="K347" s="42"/>
      <c r="L347" s="43"/>
    </row>
    <row r="348" spans="1:12" ht="19.5" customHeight="1">
      <c r="A348" s="71"/>
      <c r="B348" s="86"/>
      <c r="C348" s="82" t="s">
        <v>539</v>
      </c>
      <c r="D348" s="80">
        <v>1506</v>
      </c>
      <c r="E348" s="35"/>
      <c r="H348" s="41"/>
      <c r="I348" s="40"/>
      <c r="J348" s="42"/>
      <c r="K348" s="42"/>
      <c r="L348" s="43"/>
    </row>
    <row r="349" spans="1:12" ht="19.5" customHeight="1">
      <c r="A349" s="71"/>
      <c r="B349" s="86"/>
      <c r="C349" s="82" t="s">
        <v>540</v>
      </c>
      <c r="D349" s="80">
        <v>85</v>
      </c>
      <c r="E349" s="35"/>
      <c r="H349" s="41"/>
      <c r="I349" s="40"/>
      <c r="J349" s="42"/>
      <c r="K349" s="42"/>
      <c r="L349" s="43"/>
    </row>
    <row r="350" spans="1:12" ht="19.5" customHeight="1">
      <c r="A350" s="71"/>
      <c r="B350" s="86"/>
      <c r="C350" s="82" t="s">
        <v>541</v>
      </c>
      <c r="D350" s="80">
        <v>2715</v>
      </c>
      <c r="E350" s="35"/>
      <c r="H350" s="41"/>
      <c r="I350" s="40"/>
      <c r="J350" s="42"/>
      <c r="K350" s="42"/>
      <c r="L350" s="43"/>
    </row>
    <row r="351" spans="1:12" ht="19.5" customHeight="1">
      <c r="A351" s="71"/>
      <c r="B351" s="86"/>
      <c r="C351" s="82" t="s">
        <v>542</v>
      </c>
      <c r="D351" s="80">
        <v>2730</v>
      </c>
      <c r="E351" s="35"/>
      <c r="H351" s="41"/>
      <c r="I351" s="40"/>
      <c r="J351" s="42"/>
      <c r="K351" s="42"/>
      <c r="L351" s="43"/>
    </row>
    <row r="352" spans="1:12" ht="19.5" customHeight="1">
      <c r="A352" s="71"/>
      <c r="B352" s="86"/>
      <c r="C352" s="82" t="s">
        <v>543</v>
      </c>
      <c r="D352" s="80">
        <v>295</v>
      </c>
      <c r="E352" s="35"/>
      <c r="H352" s="41"/>
      <c r="I352" s="40"/>
      <c r="J352" s="42"/>
      <c r="K352" s="42"/>
      <c r="L352" s="43"/>
    </row>
    <row r="353" spans="1:12" ht="19.5" customHeight="1">
      <c r="A353" s="71"/>
      <c r="B353" s="86"/>
      <c r="C353" s="82" t="s">
        <v>544</v>
      </c>
      <c r="D353" s="80">
        <v>6206</v>
      </c>
      <c r="E353" s="35"/>
      <c r="H353" s="41"/>
      <c r="I353" s="40"/>
      <c r="J353" s="42"/>
      <c r="K353" s="42"/>
      <c r="L353" s="43"/>
    </row>
    <row r="354" spans="1:12" ht="19.5" customHeight="1">
      <c r="A354" s="71"/>
      <c r="B354" s="86"/>
      <c r="C354" s="82" t="s">
        <v>357</v>
      </c>
      <c r="D354" s="80">
        <f>SUM(D355)</f>
        <v>28</v>
      </c>
      <c r="E354" s="35"/>
      <c r="G354" s="54"/>
      <c r="H354" s="41"/>
      <c r="I354" s="40"/>
      <c r="J354" s="42"/>
      <c r="K354" s="42"/>
      <c r="L354" s="43"/>
    </row>
    <row r="355" spans="1:12" ht="19.5" customHeight="1">
      <c r="A355" s="71"/>
      <c r="B355" s="86"/>
      <c r="C355" s="82" t="s">
        <v>243</v>
      </c>
      <c r="D355" s="80">
        <f>SUM(D356)</f>
        <v>28</v>
      </c>
      <c r="E355" s="35"/>
      <c r="G355" s="54"/>
      <c r="H355" s="41"/>
      <c r="I355" s="40"/>
      <c r="J355" s="42"/>
      <c r="K355" s="42"/>
      <c r="L355" s="43"/>
    </row>
    <row r="356" spans="1:12" ht="19.5" customHeight="1">
      <c r="A356" s="71"/>
      <c r="B356" s="86"/>
      <c r="C356" s="82" t="s">
        <v>545</v>
      </c>
      <c r="D356" s="80">
        <v>28</v>
      </c>
      <c r="E356" s="35"/>
      <c r="G356" s="54"/>
      <c r="H356" s="41"/>
      <c r="I356" s="40"/>
      <c r="J356" s="42"/>
      <c r="K356" s="42"/>
      <c r="L356" s="43"/>
    </row>
    <row r="357" spans="1:12" ht="19.5" customHeight="1">
      <c r="A357" s="71"/>
      <c r="B357" s="86"/>
      <c r="C357" s="82" t="s">
        <v>244</v>
      </c>
      <c r="D357" s="80">
        <f>SUM(D358)</f>
        <v>18</v>
      </c>
      <c r="E357" s="35"/>
      <c r="G357" s="54"/>
      <c r="H357" s="41"/>
      <c r="I357" s="40"/>
      <c r="J357" s="42"/>
      <c r="K357" s="42"/>
      <c r="L357" s="43"/>
    </row>
    <row r="358" spans="1:12" ht="19.5" customHeight="1">
      <c r="A358" s="72"/>
      <c r="B358" s="86"/>
      <c r="C358" s="82" t="s">
        <v>245</v>
      </c>
      <c r="D358" s="80">
        <f>SUM(D359)</f>
        <v>18</v>
      </c>
      <c r="E358" s="35"/>
      <c r="G358" s="54"/>
      <c r="H358" s="41"/>
      <c r="I358" s="40"/>
      <c r="J358" s="42"/>
      <c r="K358" s="42"/>
      <c r="L358" s="43"/>
    </row>
    <row r="359" spans="1:12" ht="19.5" customHeight="1">
      <c r="A359" s="72"/>
      <c r="B359" s="86"/>
      <c r="C359" s="82" t="s">
        <v>246</v>
      </c>
      <c r="D359" s="80">
        <v>18</v>
      </c>
      <c r="E359" s="35"/>
      <c r="G359" s="54"/>
      <c r="H359" s="41"/>
      <c r="I359" s="40"/>
      <c r="J359" s="42"/>
      <c r="K359" s="42"/>
      <c r="L359" s="43"/>
    </row>
    <row r="360" spans="1:12" ht="19.5" customHeight="1">
      <c r="A360" s="72"/>
      <c r="B360" s="86"/>
      <c r="C360" s="82" t="s">
        <v>247</v>
      </c>
      <c r="D360" s="80">
        <f>SUM(D361)</f>
        <v>1326</v>
      </c>
      <c r="E360" s="35"/>
      <c r="G360" s="54"/>
      <c r="H360" s="41"/>
      <c r="I360" s="40"/>
      <c r="J360" s="42"/>
      <c r="K360" s="42"/>
      <c r="L360" s="43"/>
    </row>
    <row r="361" spans="1:12" ht="19.5" customHeight="1">
      <c r="A361" s="72"/>
      <c r="B361" s="86"/>
      <c r="C361" s="82" t="s">
        <v>248</v>
      </c>
      <c r="D361" s="80">
        <f>SUM(D362)</f>
        <v>1326</v>
      </c>
      <c r="E361" s="35"/>
      <c r="G361" s="54"/>
      <c r="H361" s="41"/>
      <c r="I361" s="40"/>
      <c r="J361" s="42"/>
      <c r="K361" s="42"/>
      <c r="L361" s="43"/>
    </row>
    <row r="362" spans="1:12" ht="19.5" customHeight="1">
      <c r="A362" s="72"/>
      <c r="B362" s="86"/>
      <c r="C362" s="82" t="s">
        <v>249</v>
      </c>
      <c r="D362" s="80">
        <v>1326</v>
      </c>
      <c r="E362" s="35"/>
      <c r="G362" s="54"/>
      <c r="H362" s="41"/>
      <c r="I362" s="40"/>
      <c r="J362" s="42"/>
      <c r="K362" s="42"/>
      <c r="L362" s="43"/>
    </row>
    <row r="363" spans="1:11" ht="19.5" customHeight="1">
      <c r="A363" s="60" t="s">
        <v>290</v>
      </c>
      <c r="B363" s="59">
        <f>B6+B17</f>
        <v>9421</v>
      </c>
      <c r="C363" s="60" t="s">
        <v>291</v>
      </c>
      <c r="D363" s="59">
        <f>SUM(D6+D77+D82+D104+D120+D128+D142+D193+D224+D243+D255+D305+D317+D328+D336+D345+D354+D357+D360)</f>
        <v>159383</v>
      </c>
      <c r="E363" s="35"/>
      <c r="G363" s="40"/>
      <c r="H363" s="40"/>
      <c r="I363" s="42"/>
      <c r="J363" s="42"/>
      <c r="K363" s="43"/>
    </row>
    <row r="364" spans="1:11" ht="19.5" customHeight="1">
      <c r="A364" s="61" t="s">
        <v>292</v>
      </c>
      <c r="B364" s="59">
        <f>B365</f>
        <v>0</v>
      </c>
      <c r="C364" s="61" t="s">
        <v>293</v>
      </c>
      <c r="D364" s="59"/>
      <c r="E364" s="35"/>
      <c r="G364" s="40"/>
      <c r="H364" s="40"/>
      <c r="I364" s="42"/>
      <c r="J364" s="42"/>
      <c r="K364" s="43"/>
    </row>
    <row r="365" spans="1:11" ht="19.5" customHeight="1">
      <c r="A365" s="58" t="s">
        <v>294</v>
      </c>
      <c r="B365" s="59"/>
      <c r="C365" s="58" t="s">
        <v>295</v>
      </c>
      <c r="D365" s="59"/>
      <c r="E365" s="35"/>
      <c r="G365" s="40"/>
      <c r="H365" s="40"/>
      <c r="I365" s="42"/>
      <c r="J365" s="42"/>
      <c r="K365" s="43"/>
    </row>
    <row r="366" spans="1:11" ht="19.5" customHeight="1">
      <c r="A366" s="61" t="s">
        <v>97</v>
      </c>
      <c r="B366" s="59">
        <f>B367+B371+B372+B374</f>
        <v>154187</v>
      </c>
      <c r="C366" s="61" t="s">
        <v>296</v>
      </c>
      <c r="D366" s="59">
        <f>D367+D371+D372+D373</f>
        <v>4225</v>
      </c>
      <c r="E366" s="35"/>
      <c r="G366" s="40"/>
      <c r="H366" s="40"/>
      <c r="I366" s="42"/>
      <c r="J366" s="42"/>
      <c r="K366" s="43"/>
    </row>
    <row r="367" spans="1:11" s="50" customFormat="1" ht="19.5" customHeight="1">
      <c r="A367" s="58" t="s">
        <v>105</v>
      </c>
      <c r="B367" s="59">
        <f>SUM(B368:B370)</f>
        <v>152031</v>
      </c>
      <c r="C367" s="58" t="s">
        <v>297</v>
      </c>
      <c r="D367" s="59">
        <f>SUM(D368:D370)</f>
        <v>0</v>
      </c>
      <c r="E367" s="49"/>
      <c r="G367" s="40"/>
      <c r="H367" s="40"/>
      <c r="I367" s="51"/>
      <c r="J367" s="51"/>
      <c r="K367" s="52"/>
    </row>
    <row r="368" spans="1:11" s="50" customFormat="1" ht="19.5" customHeight="1">
      <c r="A368" s="58" t="s">
        <v>98</v>
      </c>
      <c r="B368" s="80">
        <v>262</v>
      </c>
      <c r="C368" s="58" t="s">
        <v>40</v>
      </c>
      <c r="D368" s="59"/>
      <c r="E368" s="49"/>
      <c r="G368" s="40"/>
      <c r="H368" s="40"/>
      <c r="I368" s="51"/>
      <c r="J368" s="51"/>
      <c r="K368" s="52"/>
    </row>
    <row r="369" spans="1:11" s="50" customFormat="1" ht="19.5" customHeight="1">
      <c r="A369" s="58" t="s">
        <v>99</v>
      </c>
      <c r="B369" s="80">
        <v>60037</v>
      </c>
      <c r="C369" s="58" t="s">
        <v>41</v>
      </c>
      <c r="D369" s="59"/>
      <c r="E369" s="49"/>
      <c r="G369" s="40"/>
      <c r="H369" s="40"/>
      <c r="I369" s="51"/>
      <c r="J369" s="51"/>
      <c r="K369" s="52"/>
    </row>
    <row r="370" spans="1:11" s="50" customFormat="1" ht="19.5" customHeight="1">
      <c r="A370" s="58" t="s">
        <v>100</v>
      </c>
      <c r="B370" s="80">
        <v>91732</v>
      </c>
      <c r="C370" s="58" t="s">
        <v>298</v>
      </c>
      <c r="D370" s="59"/>
      <c r="E370" s="49"/>
      <c r="G370" s="40"/>
      <c r="H370" s="40"/>
      <c r="I370" s="51"/>
      <c r="J370" s="51"/>
      <c r="K370" s="52"/>
    </row>
    <row r="371" spans="1:11" s="50" customFormat="1" ht="19.5" customHeight="1">
      <c r="A371" s="58" t="s">
        <v>299</v>
      </c>
      <c r="B371" s="80"/>
      <c r="C371" s="58" t="s">
        <v>300</v>
      </c>
      <c r="D371" s="59">
        <v>1389</v>
      </c>
      <c r="E371" s="49"/>
      <c r="G371" s="40"/>
      <c r="H371" s="40"/>
      <c r="I371" s="51"/>
      <c r="J371" s="51"/>
      <c r="K371" s="52"/>
    </row>
    <row r="372" spans="1:11" s="50" customFormat="1" ht="19.5" customHeight="1">
      <c r="A372" s="58" t="s">
        <v>101</v>
      </c>
      <c r="B372" s="80">
        <f>SUM(B373:B373)</f>
        <v>2082</v>
      </c>
      <c r="C372" s="50" t="s">
        <v>547</v>
      </c>
      <c r="D372" s="59">
        <v>2836</v>
      </c>
      <c r="E372" s="49"/>
      <c r="G372" s="40"/>
      <c r="H372" s="40"/>
      <c r="I372" s="51"/>
      <c r="J372" s="51"/>
      <c r="K372" s="52"/>
    </row>
    <row r="373" spans="1:11" s="50" customFormat="1" ht="19.5" customHeight="1">
      <c r="A373" s="58" t="s">
        <v>302</v>
      </c>
      <c r="B373" s="80">
        <v>2082</v>
      </c>
      <c r="C373" s="58" t="s">
        <v>301</v>
      </c>
      <c r="D373" s="59"/>
      <c r="E373" s="49"/>
      <c r="G373" s="40"/>
      <c r="H373" s="40"/>
      <c r="I373" s="51"/>
      <c r="J373" s="51"/>
      <c r="K373" s="52"/>
    </row>
    <row r="374" spans="1:11" s="50" customFormat="1" ht="19.5" customHeight="1">
      <c r="A374" s="58" t="s">
        <v>546</v>
      </c>
      <c r="B374" s="80">
        <v>74</v>
      </c>
      <c r="C374" s="58"/>
      <c r="D374" s="59"/>
      <c r="E374" s="49"/>
      <c r="G374" s="40"/>
      <c r="H374" s="40"/>
      <c r="I374" s="51"/>
      <c r="J374" s="51"/>
      <c r="K374" s="52"/>
    </row>
    <row r="375" spans="1:11" ht="23.25" customHeight="1">
      <c r="A375" s="60" t="s">
        <v>303</v>
      </c>
      <c r="B375" s="80">
        <f>B363+B364+B366</f>
        <v>163608</v>
      </c>
      <c r="C375" s="60" t="s">
        <v>304</v>
      </c>
      <c r="D375" s="59">
        <f>D363+D364+D366</f>
        <v>163608</v>
      </c>
      <c r="E375" s="35"/>
      <c r="G375" s="40"/>
      <c r="H375" s="40"/>
      <c r="I375" s="42"/>
      <c r="J375" s="42"/>
      <c r="K375" s="43"/>
    </row>
    <row r="376" spans="7:11" ht="14.25">
      <c r="G376" s="40"/>
      <c r="H376" s="40"/>
      <c r="I376" s="42"/>
      <c r="J376" s="42"/>
      <c r="K376" s="43"/>
    </row>
    <row r="377" spans="7:11" ht="14.25">
      <c r="G377" s="40"/>
      <c r="H377" s="40"/>
      <c r="I377" s="42"/>
      <c r="J377" s="42"/>
      <c r="K377" s="43"/>
    </row>
    <row r="378" spans="7:11" ht="14.25">
      <c r="G378" s="40"/>
      <c r="H378" s="40"/>
      <c r="I378" s="42"/>
      <c r="J378" s="42"/>
      <c r="K378" s="43"/>
    </row>
    <row r="379" spans="7:11" ht="14.25">
      <c r="G379" s="40"/>
      <c r="H379" s="40"/>
      <c r="I379" s="42"/>
      <c r="J379" s="42"/>
      <c r="K379" s="43"/>
    </row>
    <row r="380" spans="7:11" ht="14.25">
      <c r="G380" s="40"/>
      <c r="H380" s="40"/>
      <c r="I380" s="42"/>
      <c r="J380" s="42"/>
      <c r="K380" s="43"/>
    </row>
    <row r="381" spans="7:11" ht="14.25">
      <c r="G381" s="40"/>
      <c r="H381" s="40"/>
      <c r="I381" s="42"/>
      <c r="J381" s="42"/>
      <c r="K381" s="43"/>
    </row>
    <row r="382" spans="7:11" ht="14.25">
      <c r="G382" s="40"/>
      <c r="H382" s="40"/>
      <c r="I382" s="42"/>
      <c r="J382" s="42"/>
      <c r="K382" s="43"/>
    </row>
    <row r="383" spans="7:11" ht="14.25">
      <c r="G383" s="40"/>
      <c r="H383" s="40"/>
      <c r="I383" s="42"/>
      <c r="J383" s="42"/>
      <c r="K383" s="43"/>
    </row>
    <row r="384" spans="7:11" ht="14.25">
      <c r="G384" s="40"/>
      <c r="H384" s="40"/>
      <c r="I384" s="42"/>
      <c r="J384" s="42"/>
      <c r="K384" s="43"/>
    </row>
    <row r="385" spans="7:11" ht="14.25">
      <c r="G385" s="40"/>
      <c r="H385" s="40"/>
      <c r="I385" s="42"/>
      <c r="J385" s="42"/>
      <c r="K385" s="43"/>
    </row>
    <row r="386" spans="7:11" ht="14.25">
      <c r="G386" s="40"/>
      <c r="H386" s="40"/>
      <c r="I386" s="42"/>
      <c r="J386" s="42"/>
      <c r="K386" s="43"/>
    </row>
    <row r="387" spans="7:11" ht="14.25">
      <c r="G387" s="40"/>
      <c r="H387" s="40"/>
      <c r="I387" s="42"/>
      <c r="J387" s="42"/>
      <c r="K387" s="43"/>
    </row>
    <row r="388" spans="7:11" ht="14.25">
      <c r="G388" s="40"/>
      <c r="H388" s="40"/>
      <c r="I388" s="42"/>
      <c r="J388" s="42"/>
      <c r="K388" s="43"/>
    </row>
    <row r="389" spans="7:11" ht="14.25">
      <c r="G389" s="40"/>
      <c r="H389" s="40"/>
      <c r="I389" s="42"/>
      <c r="J389" s="42"/>
      <c r="K389" s="43"/>
    </row>
    <row r="390" spans="7:11" ht="14.25">
      <c r="G390" s="40"/>
      <c r="H390" s="40"/>
      <c r="I390" s="42"/>
      <c r="J390" s="42"/>
      <c r="K390" s="43"/>
    </row>
    <row r="391" spans="7:11" ht="14.25">
      <c r="G391" s="40"/>
      <c r="H391" s="40"/>
      <c r="I391" s="42"/>
      <c r="J391" s="42"/>
      <c r="K391" s="43"/>
    </row>
    <row r="392" spans="7:11" ht="14.25">
      <c r="G392" s="40"/>
      <c r="H392" s="40"/>
      <c r="I392" s="42"/>
      <c r="J392" s="42"/>
      <c r="K392" s="43"/>
    </row>
    <row r="393" spans="7:11" ht="14.25">
      <c r="G393" s="40"/>
      <c r="H393" s="40"/>
      <c r="I393" s="42"/>
      <c r="J393" s="42"/>
      <c r="K393" s="43"/>
    </row>
    <row r="394" spans="7:11" ht="14.25">
      <c r="G394" s="40"/>
      <c r="H394" s="40"/>
      <c r="I394" s="42"/>
      <c r="J394" s="42"/>
      <c r="K394" s="43"/>
    </row>
    <row r="395" spans="7:11" ht="14.25">
      <c r="G395" s="40"/>
      <c r="H395" s="40"/>
      <c r="I395" s="42"/>
      <c r="J395" s="42"/>
      <c r="K395" s="43"/>
    </row>
    <row r="396" spans="7:11" ht="14.25">
      <c r="G396" s="40"/>
      <c r="H396" s="40"/>
      <c r="I396" s="42"/>
      <c r="J396" s="42"/>
      <c r="K396" s="43"/>
    </row>
    <row r="397" spans="7:11" ht="14.25">
      <c r="G397" s="40"/>
      <c r="H397" s="40"/>
      <c r="I397" s="42"/>
      <c r="J397" s="42"/>
      <c r="K397" s="43"/>
    </row>
    <row r="398" spans="7:11" ht="14.25">
      <c r="G398" s="40"/>
      <c r="H398" s="40"/>
      <c r="I398" s="42"/>
      <c r="J398" s="42"/>
      <c r="K398" s="43"/>
    </row>
    <row r="399" spans="7:11" ht="14.25">
      <c r="G399" s="40"/>
      <c r="H399" s="40"/>
      <c r="I399" s="42"/>
      <c r="J399" s="42"/>
      <c r="K399" s="43"/>
    </row>
    <row r="400" spans="7:11" ht="14.25">
      <c r="G400" s="40"/>
      <c r="H400" s="40"/>
      <c r="I400" s="42"/>
      <c r="J400" s="42"/>
      <c r="K400" s="43"/>
    </row>
    <row r="401" spans="7:11" ht="14.25">
      <c r="G401" s="40"/>
      <c r="H401" s="40"/>
      <c r="I401" s="42"/>
      <c r="J401" s="42"/>
      <c r="K401" s="43"/>
    </row>
    <row r="402" spans="7:11" ht="14.25">
      <c r="G402" s="40"/>
      <c r="H402" s="40"/>
      <c r="I402" s="42"/>
      <c r="J402" s="42"/>
      <c r="K402" s="43"/>
    </row>
    <row r="403" spans="7:11" ht="14.25">
      <c r="G403" s="40"/>
      <c r="H403" s="40"/>
      <c r="I403" s="42"/>
      <c r="J403" s="42"/>
      <c r="K403" s="43"/>
    </row>
    <row r="404" spans="7:11" ht="14.25">
      <c r="G404" s="40"/>
      <c r="H404" s="40"/>
      <c r="I404" s="42"/>
      <c r="J404" s="42"/>
      <c r="K404" s="43"/>
    </row>
    <row r="405" spans="7:11" ht="14.25">
      <c r="G405" s="40"/>
      <c r="H405" s="40"/>
      <c r="I405" s="42"/>
      <c r="J405" s="42"/>
      <c r="K405" s="43"/>
    </row>
    <row r="406" spans="7:11" ht="14.25">
      <c r="G406" s="40"/>
      <c r="H406" s="40"/>
      <c r="I406" s="42"/>
      <c r="J406" s="42"/>
      <c r="K406" s="43"/>
    </row>
    <row r="407" spans="7:11" ht="14.25">
      <c r="G407" s="40"/>
      <c r="H407" s="40"/>
      <c r="I407" s="42"/>
      <c r="J407" s="42"/>
      <c r="K407" s="43"/>
    </row>
  </sheetData>
  <sheetProtection/>
  <mergeCells count="3">
    <mergeCell ref="A2:D2"/>
    <mergeCell ref="A4:B4"/>
    <mergeCell ref="C4:D4"/>
  </mergeCells>
  <printOptions horizontalCentered="1"/>
  <pageMargins left="0.3937007874015748" right="0.3937007874015748" top="0.7874015748031497" bottom="0.7874015748031497" header="0.11811023622047245" footer="0.31496062992125984"/>
  <pageSetup firstPageNumber="6" useFirstPageNumber="1" fitToHeight="0" horizontalDpi="600" verticalDpi="600" orientation="portrait" paperSize="9" scale="7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H9" sqref="H9"/>
    </sheetView>
  </sheetViews>
  <sheetFormatPr defaultColWidth="9.00390625" defaultRowHeight="14.25"/>
  <cols>
    <col min="1" max="1" width="41.75390625" style="5" customWidth="1"/>
    <col min="2" max="2" width="10.125" style="5" customWidth="1"/>
    <col min="3" max="3" width="43.875" style="5" customWidth="1"/>
    <col min="4" max="4" width="9.625" style="5" customWidth="1"/>
    <col min="5" max="16384" width="9.00390625" style="5" customWidth="1"/>
  </cols>
  <sheetData>
    <row r="1" spans="1:4" ht="24.75" customHeight="1">
      <c r="A1" s="38" t="s">
        <v>580</v>
      </c>
      <c r="B1" s="1"/>
      <c r="C1" s="1"/>
      <c r="D1" s="1"/>
    </row>
    <row r="2" spans="1:4" ht="25.5" customHeight="1">
      <c r="A2" s="94" t="s">
        <v>329</v>
      </c>
      <c r="B2" s="94"/>
      <c r="C2" s="94"/>
      <c r="D2" s="94"/>
    </row>
    <row r="3" spans="1:4" ht="30" customHeight="1">
      <c r="A3" s="63"/>
      <c r="B3" s="63"/>
      <c r="C3" s="63"/>
      <c r="D3" s="57" t="s">
        <v>33</v>
      </c>
    </row>
    <row r="4" spans="1:5" ht="22.5" customHeight="1">
      <c r="A4" s="96" t="s">
        <v>305</v>
      </c>
      <c r="B4" s="96"/>
      <c r="C4" s="96" t="s">
        <v>306</v>
      </c>
      <c r="D4" s="96"/>
      <c r="E4" s="6"/>
    </row>
    <row r="5" spans="1:5" ht="22.5" customHeight="1">
      <c r="A5" s="39" t="s">
        <v>49</v>
      </c>
      <c r="B5" s="73" t="s">
        <v>328</v>
      </c>
      <c r="C5" s="39" t="s">
        <v>49</v>
      </c>
      <c r="D5" s="73" t="s">
        <v>328</v>
      </c>
      <c r="E5" s="6"/>
    </row>
    <row r="6" spans="1:5" ht="22.5" customHeight="1">
      <c r="A6" s="58" t="s">
        <v>263</v>
      </c>
      <c r="B6" s="74">
        <f>SUM(B7:B39)</f>
        <v>569</v>
      </c>
      <c r="C6" s="75" t="s">
        <v>146</v>
      </c>
      <c r="D6" s="87">
        <f>SUM(D7)</f>
        <v>405</v>
      </c>
      <c r="E6" s="6"/>
    </row>
    <row r="7" spans="1:5" ht="22.5" customHeight="1">
      <c r="A7" s="75" t="s">
        <v>264</v>
      </c>
      <c r="B7" s="74"/>
      <c r="C7" s="75" t="s">
        <v>250</v>
      </c>
      <c r="D7" s="87">
        <f>SUM(D8:D9)</f>
        <v>405</v>
      </c>
      <c r="E7" s="6"/>
    </row>
    <row r="8" spans="1:5" ht="22.5" customHeight="1">
      <c r="A8" s="75" t="s">
        <v>265</v>
      </c>
      <c r="B8" s="74"/>
      <c r="C8" s="75" t="s">
        <v>548</v>
      </c>
      <c r="D8" s="87">
        <v>170</v>
      </c>
      <c r="E8" s="6"/>
    </row>
    <row r="9" spans="1:5" ht="22.5" customHeight="1">
      <c r="A9" s="75" t="s">
        <v>266</v>
      </c>
      <c r="B9" s="74"/>
      <c r="C9" s="75" t="s">
        <v>251</v>
      </c>
      <c r="D9" s="87">
        <v>235</v>
      </c>
      <c r="E9" s="6"/>
    </row>
    <row r="10" spans="1:5" ht="22.5" customHeight="1">
      <c r="A10" s="75" t="s">
        <v>267</v>
      </c>
      <c r="B10" s="74">
        <v>170</v>
      </c>
      <c r="C10" s="75" t="s">
        <v>167</v>
      </c>
      <c r="D10" s="87">
        <f>SUM(D11+D14)</f>
        <v>608</v>
      </c>
      <c r="E10" s="6"/>
    </row>
    <row r="11" spans="1:5" ht="22.5" customHeight="1">
      <c r="A11" s="75" t="s">
        <v>268</v>
      </c>
      <c r="B11" s="74"/>
      <c r="C11" s="75" t="s">
        <v>307</v>
      </c>
      <c r="D11" s="87">
        <f>SUM(D12:D13)</f>
        <v>535</v>
      </c>
      <c r="E11" s="6"/>
    </row>
    <row r="12" spans="1:5" ht="22.5" customHeight="1">
      <c r="A12" s="75" t="s">
        <v>269</v>
      </c>
      <c r="B12" s="74"/>
      <c r="C12" s="75" t="s">
        <v>308</v>
      </c>
      <c r="D12" s="87">
        <v>170</v>
      </c>
      <c r="E12" s="6"/>
    </row>
    <row r="13" spans="1:5" ht="22.5" customHeight="1">
      <c r="A13" s="75" t="s">
        <v>270</v>
      </c>
      <c r="B13" s="74"/>
      <c r="C13" s="75" t="s">
        <v>549</v>
      </c>
      <c r="D13" s="87">
        <v>365</v>
      </c>
      <c r="E13" s="6"/>
    </row>
    <row r="14" spans="1:5" ht="22.5" customHeight="1">
      <c r="A14" s="75" t="s">
        <v>271</v>
      </c>
      <c r="B14" s="74">
        <v>140</v>
      </c>
      <c r="C14" s="75" t="s">
        <v>252</v>
      </c>
      <c r="D14" s="87">
        <f>SUM(D15)</f>
        <v>73</v>
      </c>
      <c r="E14" s="6"/>
    </row>
    <row r="15" spans="1:5" ht="22.5" customHeight="1">
      <c r="A15" s="75" t="s">
        <v>272</v>
      </c>
      <c r="B15" s="74"/>
      <c r="C15" s="75" t="s">
        <v>253</v>
      </c>
      <c r="D15" s="87">
        <v>73</v>
      </c>
      <c r="E15" s="6"/>
    </row>
    <row r="16" spans="1:5" ht="22.5" customHeight="1">
      <c r="A16" s="75" t="s">
        <v>0</v>
      </c>
      <c r="B16" s="74">
        <v>18</v>
      </c>
      <c r="C16" s="75" t="s">
        <v>349</v>
      </c>
      <c r="D16" s="87">
        <f>SUM(D17+D20+D23)</f>
        <v>1697</v>
      </c>
      <c r="E16" s="6"/>
    </row>
    <row r="17" spans="1:5" ht="22.5" customHeight="1">
      <c r="A17" s="75" t="s">
        <v>1</v>
      </c>
      <c r="B17" s="74">
        <v>2</v>
      </c>
      <c r="C17" s="75" t="s">
        <v>254</v>
      </c>
      <c r="D17" s="87">
        <f>SUM(D18:D19)</f>
        <v>252</v>
      </c>
      <c r="E17" s="6"/>
    </row>
    <row r="18" spans="1:5" ht="22.5" customHeight="1">
      <c r="A18" s="75" t="s">
        <v>2</v>
      </c>
      <c r="B18" s="74">
        <v>212</v>
      </c>
      <c r="C18" s="75" t="s">
        <v>14</v>
      </c>
      <c r="D18" s="87">
        <v>116</v>
      </c>
      <c r="E18" s="6"/>
    </row>
    <row r="19" spans="1:5" ht="22.5" customHeight="1">
      <c r="A19" s="75" t="s">
        <v>3</v>
      </c>
      <c r="B19" s="74"/>
      <c r="C19" s="75" t="s">
        <v>550</v>
      </c>
      <c r="D19" s="87">
        <v>136</v>
      </c>
      <c r="E19" s="6"/>
    </row>
    <row r="20" spans="1:5" ht="22.5" customHeight="1">
      <c r="A20" s="75" t="s">
        <v>4</v>
      </c>
      <c r="B20" s="74">
        <v>43</v>
      </c>
      <c r="C20" s="75" t="s">
        <v>255</v>
      </c>
      <c r="D20" s="87">
        <f>SUM(D21:D22)</f>
        <v>520</v>
      </c>
      <c r="E20" s="6"/>
    </row>
    <row r="21" spans="1:5" ht="22.5" customHeight="1">
      <c r="A21" s="75" t="s">
        <v>566</v>
      </c>
      <c r="B21" s="74">
        <v>18</v>
      </c>
      <c r="C21" s="75" t="s">
        <v>551</v>
      </c>
      <c r="D21" s="87">
        <v>320</v>
      </c>
      <c r="E21" s="6"/>
    </row>
    <row r="22" spans="1:5" ht="22.5" customHeight="1">
      <c r="A22" s="75" t="s">
        <v>567</v>
      </c>
      <c r="B22" s="74">
        <v>14</v>
      </c>
      <c r="C22" s="75" t="s">
        <v>552</v>
      </c>
      <c r="D22" s="87">
        <v>200</v>
      </c>
      <c r="E22" s="6"/>
    </row>
    <row r="23" spans="1:4" ht="23.25" customHeight="1">
      <c r="A23" s="75" t="s">
        <v>568</v>
      </c>
      <c r="B23" s="89">
        <v>-90</v>
      </c>
      <c r="C23" s="75" t="s">
        <v>553</v>
      </c>
      <c r="D23" s="87">
        <f>SUM(D24:D26)</f>
        <v>925</v>
      </c>
    </row>
    <row r="24" spans="1:5" ht="22.5" customHeight="1">
      <c r="A24" s="75" t="s">
        <v>5</v>
      </c>
      <c r="B24" s="74"/>
      <c r="C24" s="75" t="s">
        <v>554</v>
      </c>
      <c r="D24" s="87">
        <v>305</v>
      </c>
      <c r="E24" s="6"/>
    </row>
    <row r="25" spans="1:5" ht="22.5" customHeight="1">
      <c r="A25" s="75" t="s">
        <v>6</v>
      </c>
      <c r="B25" s="74"/>
      <c r="C25" s="75" t="s">
        <v>555</v>
      </c>
      <c r="D25" s="87">
        <v>320</v>
      </c>
      <c r="E25" s="6"/>
    </row>
    <row r="26" spans="1:5" ht="22.5" customHeight="1">
      <c r="A26" s="75" t="s">
        <v>7</v>
      </c>
      <c r="B26" s="74"/>
      <c r="C26" s="75" t="s">
        <v>309</v>
      </c>
      <c r="D26" s="87">
        <v>300</v>
      </c>
      <c r="E26" s="6"/>
    </row>
    <row r="27" spans="1:5" ht="22.5" customHeight="1">
      <c r="A27" s="75" t="s">
        <v>8</v>
      </c>
      <c r="B27" s="74"/>
      <c r="C27" s="75" t="s">
        <v>350</v>
      </c>
      <c r="D27" s="87">
        <f>SUM(D28+D30)</f>
        <v>317</v>
      </c>
      <c r="E27" s="6"/>
    </row>
    <row r="28" spans="1:5" ht="22.5" customHeight="1">
      <c r="A28" s="75" t="s">
        <v>9</v>
      </c>
      <c r="B28" s="74"/>
      <c r="C28" s="75" t="s">
        <v>556</v>
      </c>
      <c r="D28" s="87">
        <f>SUM(D29)</f>
        <v>77</v>
      </c>
      <c r="E28" s="6"/>
    </row>
    <row r="29" spans="1:5" ht="22.5" customHeight="1">
      <c r="A29" s="75" t="s">
        <v>10</v>
      </c>
      <c r="B29" s="74"/>
      <c r="C29" s="75" t="s">
        <v>557</v>
      </c>
      <c r="D29" s="87">
        <v>77</v>
      </c>
      <c r="E29" s="6"/>
    </row>
    <row r="30" spans="1:5" ht="22.5" customHeight="1">
      <c r="A30" s="75" t="s">
        <v>11</v>
      </c>
      <c r="B30" s="74"/>
      <c r="C30" s="75" t="s">
        <v>558</v>
      </c>
      <c r="D30" s="87">
        <f>SUM(D31)</f>
        <v>240</v>
      </c>
      <c r="E30" s="6"/>
    </row>
    <row r="31" spans="1:5" ht="22.5" customHeight="1">
      <c r="A31" s="75" t="s">
        <v>12</v>
      </c>
      <c r="B31" s="74"/>
      <c r="C31" s="75" t="s">
        <v>559</v>
      </c>
      <c r="D31" s="87">
        <v>240</v>
      </c>
      <c r="E31" s="6"/>
    </row>
    <row r="32" spans="1:5" ht="22.5" customHeight="1">
      <c r="A32" s="75" t="s">
        <v>13</v>
      </c>
      <c r="B32" s="74">
        <v>42</v>
      </c>
      <c r="C32" s="75" t="s">
        <v>569</v>
      </c>
      <c r="D32" s="87">
        <f>SUM(D33)</f>
        <v>383</v>
      </c>
      <c r="E32" s="6"/>
    </row>
    <row r="33" spans="3:5" ht="22.5" customHeight="1">
      <c r="C33" s="75" t="s">
        <v>560</v>
      </c>
      <c r="D33" s="87">
        <f>SUM(D34:D38)</f>
        <v>383</v>
      </c>
      <c r="E33" s="6"/>
    </row>
    <row r="34" spans="1:5" ht="22.5" customHeight="1">
      <c r="A34" s="76"/>
      <c r="B34" s="74"/>
      <c r="C34" s="75" t="s">
        <v>561</v>
      </c>
      <c r="D34" s="87">
        <v>225</v>
      </c>
      <c r="E34" s="6"/>
    </row>
    <row r="35" spans="1:5" ht="22.5" customHeight="1">
      <c r="A35" s="76"/>
      <c r="B35" s="74"/>
      <c r="C35" s="75" t="s">
        <v>562</v>
      </c>
      <c r="D35" s="87">
        <v>19</v>
      </c>
      <c r="E35" s="6"/>
    </row>
    <row r="36" spans="1:5" ht="22.5" customHeight="1">
      <c r="A36" s="76"/>
      <c r="B36" s="74"/>
      <c r="C36" s="75" t="s">
        <v>563</v>
      </c>
      <c r="D36" s="88">
        <v>70</v>
      </c>
      <c r="E36" s="6"/>
    </row>
    <row r="37" spans="1:5" ht="22.5" customHeight="1">
      <c r="A37" s="76"/>
      <c r="B37" s="74"/>
      <c r="C37" s="75" t="s">
        <v>564</v>
      </c>
      <c r="D37" s="87">
        <v>8</v>
      </c>
      <c r="E37" s="6"/>
    </row>
    <row r="38" spans="1:5" ht="22.5" customHeight="1">
      <c r="A38" s="76"/>
      <c r="B38" s="74"/>
      <c r="C38" s="75" t="s">
        <v>565</v>
      </c>
      <c r="D38" s="88">
        <v>61</v>
      </c>
      <c r="E38" s="6"/>
    </row>
    <row r="39" spans="1:5" ht="22.5" customHeight="1">
      <c r="A39" s="76"/>
      <c r="B39" s="74"/>
      <c r="E39" s="6"/>
    </row>
    <row r="40" spans="1:5" ht="22.5" customHeight="1">
      <c r="A40" s="39"/>
      <c r="B40" s="73"/>
      <c r="C40" s="47"/>
      <c r="D40" s="87"/>
      <c r="E40" s="6"/>
    </row>
    <row r="41" spans="1:5" ht="22.5" customHeight="1">
      <c r="A41" s="36" t="s">
        <v>43</v>
      </c>
      <c r="B41" s="74">
        <f>B6</f>
        <v>569</v>
      </c>
      <c r="C41" s="36" t="s">
        <v>44</v>
      </c>
      <c r="D41" s="74">
        <f>SUM(D6+D10+D16+D32+D27)</f>
        <v>3410</v>
      </c>
      <c r="E41" s="6"/>
    </row>
    <row r="42" spans="1:5" ht="22.5" customHeight="1">
      <c r="A42" s="48" t="s">
        <v>260</v>
      </c>
      <c r="B42" s="74">
        <f>SUM(B43:B45)</f>
        <v>3573</v>
      </c>
      <c r="C42" s="48" t="s">
        <v>256</v>
      </c>
      <c r="D42" s="74">
        <f>SUM(D43:D45)</f>
        <v>732</v>
      </c>
      <c r="E42" s="6"/>
    </row>
    <row r="43" spans="1:5" ht="22.5" customHeight="1">
      <c r="A43" s="48" t="s">
        <v>261</v>
      </c>
      <c r="B43" s="74">
        <v>2989</v>
      </c>
      <c r="C43" s="48" t="s">
        <v>257</v>
      </c>
      <c r="D43" s="74"/>
      <c r="E43" s="6"/>
    </row>
    <row r="44" spans="1:5" ht="22.5" customHeight="1">
      <c r="A44" s="48" t="s">
        <v>45</v>
      </c>
      <c r="B44" s="74">
        <v>584</v>
      </c>
      <c r="C44" s="48" t="s">
        <v>258</v>
      </c>
      <c r="D44" s="74"/>
      <c r="E44" s="6"/>
    </row>
    <row r="45" spans="1:5" ht="22.5" customHeight="1">
      <c r="A45" s="48" t="s">
        <v>262</v>
      </c>
      <c r="B45" s="74"/>
      <c r="C45" s="48" t="s">
        <v>259</v>
      </c>
      <c r="D45" s="74">
        <v>732</v>
      </c>
      <c r="E45" s="6"/>
    </row>
    <row r="46" spans="1:5" ht="22.5" customHeight="1">
      <c r="A46" s="37"/>
      <c r="B46" s="74"/>
      <c r="C46" s="37"/>
      <c r="D46" s="74"/>
      <c r="E46" s="6"/>
    </row>
    <row r="47" spans="1:5" ht="22.5" customHeight="1">
      <c r="A47" s="36" t="s">
        <v>46</v>
      </c>
      <c r="B47" s="74">
        <f>B41+B42</f>
        <v>4142</v>
      </c>
      <c r="C47" s="36" t="s">
        <v>47</v>
      </c>
      <c r="D47" s="74">
        <f>D41+D42</f>
        <v>4142</v>
      </c>
      <c r="E47" s="6"/>
    </row>
    <row r="48" ht="19.5" customHeight="1">
      <c r="D48" s="4"/>
    </row>
  </sheetData>
  <sheetProtection/>
  <mergeCells count="3">
    <mergeCell ref="A2:D2"/>
    <mergeCell ref="A4:B4"/>
    <mergeCell ref="C4:D4"/>
  </mergeCells>
  <printOptions horizontalCentered="1"/>
  <pageMargins left="0.35433070866141736" right="0.35433070866141736" top="0.7874015748031497" bottom="0.7874015748031497" header="0.31496062992125984" footer="0.31496062992125984"/>
  <pageSetup horizontalDpi="600" verticalDpi="600" orientation="portrait" paperSize="9" scale="8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Zeros="0" workbookViewId="0" topLeftCell="A1">
      <selection activeCell="I19" sqref="I19"/>
    </sheetView>
  </sheetViews>
  <sheetFormatPr defaultColWidth="9.00390625" defaultRowHeight="14.25"/>
  <cols>
    <col min="1" max="1" width="21.50390625" style="62" customWidth="1"/>
    <col min="2" max="2" width="11.875" style="62" customWidth="1"/>
    <col min="3" max="3" width="32.75390625" style="62" customWidth="1"/>
    <col min="4" max="4" width="12.625" style="62" customWidth="1"/>
    <col min="5" max="16384" width="9.00390625" style="62" customWidth="1"/>
  </cols>
  <sheetData>
    <row r="1" spans="1:4" ht="24.75" customHeight="1">
      <c r="A1" s="38" t="s">
        <v>579</v>
      </c>
      <c r="B1" s="1"/>
      <c r="C1" s="1"/>
      <c r="D1" s="1"/>
    </row>
    <row r="2" spans="1:4" ht="25.5" customHeight="1">
      <c r="A2" s="97" t="s">
        <v>331</v>
      </c>
      <c r="B2" s="97"/>
      <c r="C2" s="97"/>
      <c r="D2" s="97"/>
    </row>
    <row r="3" spans="1:4" ht="30" customHeight="1">
      <c r="A3" s="63"/>
      <c r="B3" s="63"/>
      <c r="C3" s="63"/>
      <c r="D3" s="64" t="s">
        <v>314</v>
      </c>
    </row>
    <row r="4" spans="1:5" ht="34.5" customHeight="1">
      <c r="A4" s="98" t="s">
        <v>325</v>
      </c>
      <c r="B4" s="98"/>
      <c r="C4" s="98" t="s">
        <v>326</v>
      </c>
      <c r="D4" s="98"/>
      <c r="E4" s="66"/>
    </row>
    <row r="5" spans="1:5" ht="34.5" customHeight="1">
      <c r="A5" s="65" t="s">
        <v>327</v>
      </c>
      <c r="B5" s="78" t="s">
        <v>330</v>
      </c>
      <c r="C5" s="65" t="s">
        <v>327</v>
      </c>
      <c r="D5" s="78" t="s">
        <v>330</v>
      </c>
      <c r="E5" s="66"/>
    </row>
    <row r="6" spans="1:5" ht="34.5" customHeight="1">
      <c r="A6" s="67" t="s">
        <v>315</v>
      </c>
      <c r="B6" s="68"/>
      <c r="C6" s="67" t="s">
        <v>316</v>
      </c>
      <c r="D6" s="68">
        <v>0</v>
      </c>
      <c r="E6" s="66"/>
    </row>
    <row r="7" spans="1:5" ht="34.5" customHeight="1">
      <c r="A7" s="67" t="s">
        <v>317</v>
      </c>
      <c r="B7" s="68"/>
      <c r="C7" s="69" t="s">
        <v>318</v>
      </c>
      <c r="D7" s="68">
        <v>0</v>
      </c>
      <c r="E7" s="66"/>
    </row>
    <row r="8" spans="1:5" ht="34.5" customHeight="1">
      <c r="A8" s="67" t="s">
        <v>319</v>
      </c>
      <c r="B8" s="68"/>
      <c r="C8" s="69" t="s">
        <v>320</v>
      </c>
      <c r="D8" s="68">
        <v>0</v>
      </c>
      <c r="E8" s="66"/>
    </row>
    <row r="9" spans="1:5" ht="34.5" customHeight="1">
      <c r="A9" s="67"/>
      <c r="B9" s="68"/>
      <c r="C9" s="67" t="s">
        <v>321</v>
      </c>
      <c r="D9" s="68">
        <v>0</v>
      </c>
      <c r="E9" s="66"/>
    </row>
    <row r="10" spans="1:5" ht="34.5" customHeight="1">
      <c r="A10" s="67"/>
      <c r="B10" s="68"/>
      <c r="C10" s="69" t="s">
        <v>322</v>
      </c>
      <c r="D10" s="68">
        <v>0</v>
      </c>
      <c r="E10" s="66"/>
    </row>
    <row r="11" spans="1:5" ht="34.5" customHeight="1">
      <c r="A11" s="36" t="s">
        <v>323</v>
      </c>
      <c r="B11" s="68">
        <f>SUM(B6:B9)</f>
        <v>0</v>
      </c>
      <c r="C11" s="36" t="s">
        <v>324</v>
      </c>
      <c r="D11" s="68">
        <v>0</v>
      </c>
      <c r="E11" s="66"/>
    </row>
    <row r="12" ht="19.5" customHeight="1">
      <c r="D12" s="4"/>
    </row>
  </sheetData>
  <mergeCells count="3">
    <mergeCell ref="A2:D2"/>
    <mergeCell ref="A4:B4"/>
    <mergeCell ref="C4:D4"/>
  </mergeCells>
  <printOptions horizontalCentered="1"/>
  <pageMargins left="0.39305555555555555" right="0.39305555555555555" top="0.7868055555555555" bottom="0.7868055555555555" header="0.3145833333333333" footer="0.3145833333333333"/>
  <pageSetup horizontalDpi="600" verticalDpi="600" orientation="portrait" paperSize="9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17"/>
  <sheetViews>
    <sheetView showGridLines="0" showZeros="0" workbookViewId="0" topLeftCell="A1">
      <selection activeCell="M9" sqref="M9"/>
    </sheetView>
  </sheetViews>
  <sheetFormatPr defaultColWidth="6.875" defaultRowHeight="14.25"/>
  <cols>
    <col min="1" max="1" width="6.875" style="91" customWidth="1"/>
    <col min="2" max="2" width="24.625" style="91" customWidth="1"/>
    <col min="3" max="3" width="7.25390625" style="91" customWidth="1"/>
    <col min="4" max="4" width="5.50390625" style="91" customWidth="1"/>
    <col min="5" max="5" width="3.75390625" style="91" customWidth="1"/>
    <col min="6" max="6" width="1.75390625" style="91" customWidth="1"/>
    <col min="7" max="7" width="16.375" style="91" customWidth="1"/>
    <col min="8" max="8" width="13.75390625" style="91" customWidth="1"/>
    <col min="9" max="9" width="22.125" style="91" customWidth="1"/>
    <col min="10" max="16384" width="6.875" style="91" customWidth="1"/>
  </cols>
  <sheetData>
    <row r="1" ht="19.5" customHeight="1">
      <c r="B1" s="90" t="s">
        <v>48</v>
      </c>
    </row>
    <row r="2" ht="21" customHeight="1">
      <c r="B2" s="100"/>
    </row>
    <row r="3" spans="2:9" ht="38.25" customHeight="1">
      <c r="B3" s="101" t="s">
        <v>583</v>
      </c>
      <c r="C3" s="101"/>
      <c r="D3" s="101"/>
      <c r="E3" s="101"/>
      <c r="F3" s="101"/>
      <c r="G3" s="101"/>
      <c r="H3" s="101"/>
      <c r="I3" s="101"/>
    </row>
    <row r="4" spans="2:9" ht="10.5" customHeight="1">
      <c r="B4" s="102"/>
      <c r="C4" s="102"/>
      <c r="D4" s="102"/>
      <c r="E4" s="102"/>
      <c r="F4" s="102"/>
      <c r="G4" s="102"/>
      <c r="H4" s="102"/>
      <c r="I4" s="102"/>
    </row>
    <row r="5" spans="2:9" ht="27.75" customHeight="1">
      <c r="B5" s="99" t="s">
        <v>578</v>
      </c>
      <c r="C5" s="99"/>
      <c r="D5" s="99"/>
      <c r="E5" s="99"/>
      <c r="F5" s="99"/>
      <c r="G5" s="103"/>
      <c r="H5" s="103"/>
      <c r="I5" s="103" t="s">
        <v>314</v>
      </c>
    </row>
    <row r="6" spans="2:9" ht="51.75" customHeight="1">
      <c r="B6" s="104" t="s">
        <v>570</v>
      </c>
      <c r="C6" s="105"/>
      <c r="D6" s="105"/>
      <c r="E6" s="105"/>
      <c r="F6" s="106"/>
      <c r="G6" s="107">
        <f>SUM(G7:I9)</f>
        <v>1437.12</v>
      </c>
      <c r="H6" s="108"/>
      <c r="I6" s="109"/>
    </row>
    <row r="7" spans="2:9" ht="51.75" customHeight="1">
      <c r="B7" s="110" t="s">
        <v>571</v>
      </c>
      <c r="C7" s="111"/>
      <c r="D7" s="111"/>
      <c r="E7" s="111"/>
      <c r="F7" s="112"/>
      <c r="G7" s="113">
        <v>0</v>
      </c>
      <c r="H7" s="111"/>
      <c r="I7" s="114"/>
    </row>
    <row r="8" spans="2:9" ht="51.75" customHeight="1">
      <c r="B8" s="110" t="s">
        <v>572</v>
      </c>
      <c r="C8" s="111"/>
      <c r="D8" s="111"/>
      <c r="E8" s="111"/>
      <c r="F8" s="112"/>
      <c r="G8" s="113">
        <v>876.54</v>
      </c>
      <c r="H8" s="111"/>
      <c r="I8" s="114"/>
    </row>
    <row r="9" spans="2:9" ht="51.75" customHeight="1">
      <c r="B9" s="115" t="s">
        <v>573</v>
      </c>
      <c r="C9" s="113" t="s">
        <v>574</v>
      </c>
      <c r="D9" s="111"/>
      <c r="E9" s="111"/>
      <c r="F9" s="112"/>
      <c r="G9" s="113">
        <f>SUM(G10:I11)</f>
        <v>560.5799999999999</v>
      </c>
      <c r="H9" s="111"/>
      <c r="I9" s="114"/>
    </row>
    <row r="10" spans="2:9" ht="51.75" customHeight="1">
      <c r="B10" s="116"/>
      <c r="C10" s="113" t="s">
        <v>575</v>
      </c>
      <c r="D10" s="111"/>
      <c r="E10" s="111"/>
      <c r="F10" s="112"/>
      <c r="G10" s="113">
        <v>27.06</v>
      </c>
      <c r="H10" s="111"/>
      <c r="I10" s="114"/>
    </row>
    <row r="11" spans="2:9" ht="51.75" customHeight="1">
      <c r="B11" s="117"/>
      <c r="C11" s="118" t="s">
        <v>576</v>
      </c>
      <c r="D11" s="119"/>
      <c r="E11" s="119"/>
      <c r="F11" s="120"/>
      <c r="G11" s="118">
        <v>533.52</v>
      </c>
      <c r="H11" s="119"/>
      <c r="I11" s="121"/>
    </row>
    <row r="12" spans="2:9" ht="31.5" customHeight="1">
      <c r="B12" s="122"/>
      <c r="C12" s="122"/>
      <c r="D12" s="122"/>
      <c r="E12" s="122"/>
      <c r="F12" s="122"/>
      <c r="G12" s="122"/>
      <c r="H12" s="122"/>
      <c r="I12" s="122"/>
    </row>
    <row r="13" spans="2:9" ht="57" customHeight="1">
      <c r="B13" s="123" t="s">
        <v>577</v>
      </c>
      <c r="C13" s="123"/>
      <c r="D13" s="123"/>
      <c r="E13" s="123"/>
      <c r="F13" s="123"/>
      <c r="G13" s="123"/>
      <c r="H13" s="123"/>
      <c r="I13" s="123"/>
    </row>
    <row r="14" spans="2:11" ht="57" customHeight="1">
      <c r="B14" s="124" t="s">
        <v>577</v>
      </c>
      <c r="C14" s="124"/>
      <c r="D14" s="124"/>
      <c r="E14" s="124"/>
      <c r="F14" s="124"/>
      <c r="G14" s="124"/>
      <c r="H14" s="124"/>
      <c r="I14" s="124"/>
      <c r="K14" s="125"/>
    </row>
    <row r="15" spans="2:9" ht="60" customHeight="1">
      <c r="B15" s="126"/>
      <c r="C15" s="126"/>
      <c r="D15" s="126"/>
      <c r="E15" s="126"/>
      <c r="F15" s="126"/>
      <c r="G15" s="126"/>
      <c r="H15" s="126"/>
      <c r="I15" s="126"/>
    </row>
    <row r="16" ht="23.25" customHeight="1"/>
    <row r="17" spans="2:9" ht="201" customHeight="1">
      <c r="B17" s="127"/>
      <c r="C17" s="127"/>
      <c r="D17" s="127"/>
      <c r="E17" s="127"/>
      <c r="F17" s="127"/>
      <c r="G17" s="127"/>
      <c r="H17" s="127"/>
      <c r="I17" s="127"/>
    </row>
  </sheetData>
  <mergeCells count="18">
    <mergeCell ref="B17:I17"/>
    <mergeCell ref="B9:B11"/>
    <mergeCell ref="C11:F11"/>
    <mergeCell ref="G11:I11"/>
    <mergeCell ref="B13:I13"/>
    <mergeCell ref="B14:I14"/>
    <mergeCell ref="C9:F9"/>
    <mergeCell ref="G9:I9"/>
    <mergeCell ref="C10:F10"/>
    <mergeCell ref="G10:I10"/>
    <mergeCell ref="B7:F7"/>
    <mergeCell ref="G7:I7"/>
    <mergeCell ref="B8:F8"/>
    <mergeCell ref="G8:I8"/>
    <mergeCell ref="B3:I3"/>
    <mergeCell ref="B5:F5"/>
    <mergeCell ref="B6:F6"/>
    <mergeCell ref="G6:I6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2014-09-28T03:37:24Z</cp:lastPrinted>
  <dcterms:created xsi:type="dcterms:W3CDTF">2006-02-13T05:15:25Z</dcterms:created>
  <dcterms:modified xsi:type="dcterms:W3CDTF">2014-09-28T03:49:55Z</dcterms:modified>
  <cp:category/>
  <cp:version/>
  <cp:contentType/>
  <cp:contentStatus/>
</cp:coreProperties>
</file>